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24120" yWindow="-120" windowWidth="23256" windowHeight="13140" tabRatio="901"/>
  </bookViews>
  <sheets>
    <sheet name="Zapotrzebowanie" sheetId="3" r:id="rId1"/>
    <sheet name="Rozliczenie" sheetId="2" r:id="rId2"/>
    <sheet name="Zwrot znakow" sheetId="6" r:id="rId3"/>
    <sheet name="Kartoteka półroczna" sheetId="18" r:id="rId4"/>
    <sheet name="Lista przyjętych składek" sheetId="19" r:id="rId5"/>
    <sheet name="Odpis % koło" sheetId="14" r:id="rId6"/>
    <sheet name="Zapotrzebowanie okresowe" sheetId="7" r:id="rId7"/>
    <sheet name="Rozliczenie okresowe" sheetId="8" r:id="rId8"/>
    <sheet name="Zwrot okresowe" sheetId="9" r:id="rId9"/>
    <sheet name="Lista rozliczenia okresowa" sheetId="10" r:id="rId10"/>
    <sheet name="Legenda ulg" sheetId="5" r:id="rId11"/>
  </sheets>
  <calcPr calcId="191029"/>
</workbook>
</file>

<file path=xl/calcChain.xml><?xml version="1.0" encoding="utf-8"?>
<calcChain xmlns="http://schemas.openxmlformats.org/spreadsheetml/2006/main">
  <c r="S39" i="18" l="1"/>
  <c r="S40" i="18"/>
  <c r="S41" i="18"/>
  <c r="S42" i="18"/>
  <c r="S43" i="18"/>
  <c r="S44" i="18"/>
  <c r="S45" i="18"/>
  <c r="S46" i="18"/>
  <c r="S47" i="18"/>
  <c r="S48" i="18"/>
  <c r="S49" i="18"/>
  <c r="S38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7" i="18"/>
  <c r="F22" i="2"/>
  <c r="E21" i="3"/>
  <c r="X64" i="18"/>
  <c r="AB39" i="18" l="1"/>
  <c r="AB40" i="18"/>
  <c r="AB41" i="18"/>
  <c r="AB42" i="18"/>
  <c r="AB43" i="18"/>
  <c r="AB44" i="18"/>
  <c r="AB45" i="18"/>
  <c r="AB46" i="18"/>
  <c r="AB47" i="18"/>
  <c r="AB48" i="18"/>
  <c r="AB49" i="18"/>
  <c r="AB38" i="18"/>
  <c r="V39" i="18"/>
  <c r="V40" i="18"/>
  <c r="V41" i="18"/>
  <c r="V42" i="18"/>
  <c r="V43" i="18"/>
  <c r="V44" i="18"/>
  <c r="V45" i="18"/>
  <c r="V46" i="18"/>
  <c r="V47" i="18"/>
  <c r="V48" i="18"/>
  <c r="V49" i="18"/>
  <c r="V38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7" i="18"/>
  <c r="E24" i="9"/>
  <c r="E23" i="9"/>
  <c r="E22" i="9"/>
  <c r="E24" i="8"/>
  <c r="E23" i="8"/>
  <c r="E22" i="8"/>
  <c r="E24" i="7"/>
  <c r="E23" i="7"/>
  <c r="E22" i="7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1" i="9"/>
  <c r="F11" i="9"/>
  <c r="G10" i="9"/>
  <c r="F10" i="9"/>
  <c r="G9" i="9"/>
  <c r="F9" i="9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1" i="8"/>
  <c r="F11" i="8"/>
  <c r="G10" i="8"/>
  <c r="F10" i="8"/>
  <c r="G9" i="8"/>
  <c r="F9" i="8"/>
  <c r="G20" i="7"/>
  <c r="G21" i="7"/>
  <c r="F20" i="7"/>
  <c r="F21" i="7"/>
  <c r="F28" i="6"/>
  <c r="F27" i="6"/>
  <c r="F26" i="6"/>
  <c r="E25" i="6"/>
  <c r="F24" i="6"/>
  <c r="F23" i="6"/>
  <c r="E21" i="6"/>
  <c r="F20" i="6"/>
  <c r="F19" i="6"/>
  <c r="F17" i="6"/>
  <c r="F16" i="6"/>
  <c r="F15" i="6"/>
  <c r="F14" i="6"/>
  <c r="F13" i="6"/>
  <c r="F11" i="6"/>
  <c r="F10" i="6"/>
  <c r="F9" i="6"/>
  <c r="F8" i="6"/>
  <c r="B32" i="2"/>
  <c r="F26" i="2"/>
  <c r="G20" i="2"/>
  <c r="G21" i="2"/>
  <c r="G24" i="2"/>
  <c r="G25" i="2"/>
  <c r="G27" i="2"/>
  <c r="G28" i="2"/>
  <c r="G29" i="2"/>
  <c r="E25" i="3"/>
  <c r="E25" i="9" l="1"/>
  <c r="B25" i="9" s="1"/>
  <c r="E25" i="8"/>
  <c r="B25" i="8" s="1"/>
  <c r="E31" i="6"/>
  <c r="B31" i="6" s="1"/>
  <c r="X50" i="18"/>
  <c r="X51" i="18" s="1"/>
  <c r="F20" i="14"/>
  <c r="S50" i="18" l="1"/>
  <c r="R50" i="18"/>
  <c r="R51" i="18" s="1"/>
  <c r="N50" i="18"/>
  <c r="N51" i="18" s="1"/>
  <c r="M50" i="18"/>
  <c r="M51" i="18" s="1"/>
  <c r="J50" i="18"/>
  <c r="J51" i="18" s="1"/>
  <c r="P27" i="18"/>
  <c r="O27" i="18"/>
  <c r="O28" i="18" s="1"/>
  <c r="K27" i="18"/>
  <c r="K28" i="18" s="1"/>
  <c r="J27" i="18"/>
  <c r="J28" i="18" s="1"/>
  <c r="F33" i="2"/>
  <c r="G16" i="2"/>
  <c r="G15" i="2"/>
  <c r="G8" i="2"/>
  <c r="F20" i="3"/>
  <c r="F15" i="3"/>
  <c r="F14" i="3"/>
  <c r="F10" i="3"/>
  <c r="F9" i="3"/>
  <c r="F15" i="14"/>
  <c r="K61" i="18" l="1"/>
  <c r="J62" i="18"/>
  <c r="O62" i="18"/>
  <c r="K62" i="18"/>
  <c r="P62" i="18"/>
  <c r="J61" i="18"/>
  <c r="O61" i="18"/>
  <c r="O63" i="18" s="1"/>
  <c r="O65" i="18" s="1"/>
  <c r="P61" i="18"/>
  <c r="AA50" i="18"/>
  <c r="W62" i="18" s="1"/>
  <c r="Z50" i="18"/>
  <c r="Z51" i="18" s="1"/>
  <c r="Y50" i="18"/>
  <c r="W50" i="18"/>
  <c r="W51" i="18" s="1"/>
  <c r="U50" i="18"/>
  <c r="T50" i="18"/>
  <c r="Q50" i="18"/>
  <c r="Q51" i="18" s="1"/>
  <c r="P50" i="18"/>
  <c r="O50" i="18"/>
  <c r="L50" i="18"/>
  <c r="K50" i="18"/>
  <c r="K51" i="18" s="1"/>
  <c r="I50" i="18"/>
  <c r="H50" i="18"/>
  <c r="H51" i="18" s="1"/>
  <c r="G50" i="18"/>
  <c r="F50" i="18"/>
  <c r="E50" i="18"/>
  <c r="E51" i="18" s="1"/>
  <c r="D50" i="18"/>
  <c r="D62" i="18" s="1"/>
  <c r="V27" i="18"/>
  <c r="V61" i="18" s="1"/>
  <c r="U27" i="18"/>
  <c r="T27" i="18"/>
  <c r="R27" i="18"/>
  <c r="Q27" i="18"/>
  <c r="N27" i="18"/>
  <c r="M27" i="18"/>
  <c r="L27" i="18"/>
  <c r="I27" i="18"/>
  <c r="H27" i="18"/>
  <c r="G27" i="18"/>
  <c r="G28" i="18" s="1"/>
  <c r="F27" i="18"/>
  <c r="F28" i="18" s="1"/>
  <c r="E27" i="18"/>
  <c r="E28" i="18" s="1"/>
  <c r="D27" i="18"/>
  <c r="D61" i="18" s="1"/>
  <c r="J63" i="18" l="1"/>
  <c r="J65" i="18" s="1"/>
  <c r="Y51" i="18"/>
  <c r="U62" i="18"/>
  <c r="P63" i="18"/>
  <c r="P65" i="18" s="1"/>
  <c r="K63" i="18"/>
  <c r="K65" i="18" s="1"/>
  <c r="I51" i="18"/>
  <c r="H62" i="18"/>
  <c r="F51" i="18"/>
  <c r="F62" i="18"/>
  <c r="G51" i="18"/>
  <c r="G62" i="18"/>
  <c r="L51" i="18"/>
  <c r="I62" i="18"/>
  <c r="T51" i="18"/>
  <c r="Q62" i="18"/>
  <c r="P51" i="18"/>
  <c r="M62" i="18"/>
  <c r="O51" i="18"/>
  <c r="L62" i="18"/>
  <c r="U51" i="18"/>
  <c r="R62" i="18"/>
  <c r="U28" i="18"/>
  <c r="U61" i="18"/>
  <c r="T28" i="18"/>
  <c r="T61" i="18"/>
  <c r="R28" i="18"/>
  <c r="R61" i="18"/>
  <c r="M28" i="18"/>
  <c r="M61" i="18"/>
  <c r="L28" i="18"/>
  <c r="L61" i="18"/>
  <c r="H28" i="18"/>
  <c r="H61" i="18"/>
  <c r="N28" i="18"/>
  <c r="N61" i="18"/>
  <c r="I28" i="18"/>
  <c r="I61" i="18"/>
  <c r="I63" i="18" s="1"/>
  <c r="I65" i="18" s="1"/>
  <c r="Q28" i="18"/>
  <c r="Q61" i="18"/>
  <c r="Q63" i="18" s="1"/>
  <c r="Q65" i="18" s="1"/>
  <c r="V28" i="18"/>
  <c r="E62" i="18"/>
  <c r="D63" i="18"/>
  <c r="D65" i="18" s="1"/>
  <c r="V50" i="18"/>
  <c r="S62" i="18" s="1"/>
  <c r="V62" i="18"/>
  <c r="S27" i="18"/>
  <c r="S61" i="18" s="1"/>
  <c r="F61" i="18"/>
  <c r="T62" i="18"/>
  <c r="N62" i="18"/>
  <c r="G61" i="18"/>
  <c r="E61" i="18"/>
  <c r="L63" i="18" l="1"/>
  <c r="L65" i="18" s="1"/>
  <c r="M63" i="18"/>
  <c r="M65" i="18" s="1"/>
  <c r="S63" i="18"/>
  <c r="S65" i="18" s="1"/>
  <c r="G63" i="18"/>
  <c r="G65" i="18" s="1"/>
  <c r="H63" i="18"/>
  <c r="H65" i="18" s="1"/>
  <c r="AB51" i="18"/>
  <c r="X62" i="18" s="1"/>
  <c r="T63" i="18"/>
  <c r="T65" i="18" s="1"/>
  <c r="U63" i="18"/>
  <c r="U65" i="18" s="1"/>
  <c r="N63" i="18"/>
  <c r="R63" i="18"/>
  <c r="R65" i="18" s="1"/>
  <c r="F63" i="18"/>
  <c r="F65" i="18" s="1"/>
  <c r="W27" i="18"/>
  <c r="W28" i="18"/>
  <c r="X61" i="18" s="1"/>
  <c r="AB50" i="18"/>
  <c r="V63" i="18"/>
  <c r="V65" i="18" s="1"/>
  <c r="E63" i="18"/>
  <c r="N65" i="18" l="1"/>
  <c r="X63" i="18"/>
  <c r="E65" i="18"/>
  <c r="G19" i="7" l="1"/>
  <c r="G18" i="7"/>
  <c r="G17" i="7"/>
  <c r="G16" i="7"/>
  <c r="G15" i="7"/>
  <c r="G11" i="7"/>
  <c r="G10" i="7"/>
  <c r="G9" i="7"/>
  <c r="F32" i="2" l="1"/>
  <c r="F15" i="7" l="1"/>
  <c r="F16" i="7"/>
  <c r="F12" i="14" l="1"/>
  <c r="E29" i="3"/>
  <c r="G10" i="2"/>
  <c r="G17" i="14" l="1"/>
  <c r="F23" i="14"/>
  <c r="F21" i="14"/>
  <c r="F19" i="14"/>
  <c r="F16" i="14"/>
  <c r="F14" i="14"/>
  <c r="F13" i="14"/>
  <c r="F11" i="14"/>
  <c r="F10" i="14"/>
  <c r="F17" i="14" l="1"/>
  <c r="F22" i="14"/>
  <c r="I17" i="14" l="1"/>
  <c r="F24" i="14" s="1"/>
  <c r="F25" i="14" s="1"/>
  <c r="F19" i="7"/>
  <c r="F18" i="7"/>
  <c r="F17" i="7"/>
  <c r="F11" i="7"/>
  <c r="F10" i="7"/>
  <c r="F9" i="7"/>
  <c r="F24" i="3"/>
  <c r="G30" i="2"/>
  <c r="E25" i="7" l="1"/>
  <c r="B25" i="7" s="1"/>
  <c r="F28" i="3"/>
  <c r="F27" i="3"/>
  <c r="F26" i="3"/>
  <c r="F23" i="3"/>
  <c r="F19" i="3"/>
  <c r="F17" i="3"/>
  <c r="F16" i="3"/>
  <c r="F13" i="3"/>
  <c r="F11" i="3"/>
  <c r="F8" i="3"/>
  <c r="G18" i="2"/>
  <c r="G17" i="2"/>
  <c r="G14" i="2"/>
  <c r="G12" i="2"/>
  <c r="G11" i="2"/>
  <c r="G9" i="2"/>
  <c r="G7" i="2"/>
  <c r="G6" i="2"/>
  <c r="G35" i="2" l="1"/>
  <c r="B35" i="2" s="1"/>
  <c r="E31" i="3"/>
  <c r="B31" i="3" s="1"/>
</calcChain>
</file>

<file path=xl/sharedStrings.xml><?xml version="1.0" encoding="utf-8"?>
<sst xmlns="http://schemas.openxmlformats.org/spreadsheetml/2006/main" count="608" uniqueCount="234">
  <si>
    <t>Rodzaj</t>
  </si>
  <si>
    <t>Cena</t>
  </si>
  <si>
    <t>Sztuk</t>
  </si>
  <si>
    <t>Wartość</t>
  </si>
  <si>
    <t>Zezwolenia</t>
  </si>
  <si>
    <t>Wpisowe</t>
  </si>
  <si>
    <t>- członkowska</t>
  </si>
  <si>
    <t>Razem słownie:</t>
  </si>
  <si>
    <t>- członka zwyczajnego</t>
  </si>
  <si>
    <t>Hologramy</t>
  </si>
  <si>
    <t>pieczątka koła i numer koła</t>
  </si>
  <si>
    <t>X</t>
  </si>
  <si>
    <t>Data: …..……..……………….</t>
  </si>
  <si>
    <t>DZIAŁ KSIĘGOWOŚCI</t>
  </si>
  <si>
    <t>POBIERANIE ZNAKÓW DO MAX</t>
  </si>
  <si>
    <t>POTWIERDZIŁ / PODPIS</t>
  </si>
  <si>
    <t>WPŁATA DO OM PZW</t>
  </si>
  <si>
    <t>………………………</t>
  </si>
  <si>
    <t>SKŁADKI CZŁONKOWSKIE</t>
  </si>
  <si>
    <t>SKŁADKI OKRĘGOWE NA OCHRONĘ I ZAGOSPODAROWANIE WÓD</t>
  </si>
  <si>
    <t>Legitymacja</t>
  </si>
  <si>
    <t>- członka uczestnika</t>
  </si>
  <si>
    <t>Zakres numerów</t>
  </si>
  <si>
    <t xml:space="preserve">Liczba </t>
  </si>
  <si>
    <t xml:space="preserve">                 ………………………………………………                                                                                  ……………………………………………</t>
  </si>
  <si>
    <t xml:space="preserve">                                 WYDAŁ                                                                                                                                           OTRZYMAŁ</t>
  </si>
  <si>
    <t>PREZES ZARZĄDU KOŁA</t>
  </si>
  <si>
    <t>……………………………………</t>
  </si>
  <si>
    <t xml:space="preserve"> SKARBNIK KOŁA</t>
  </si>
  <si>
    <t>Data:</t>
  </si>
  <si>
    <t>członkowie uczestnicy do 16 lat</t>
  </si>
  <si>
    <t xml:space="preserve">członek uczestnik do 16 lat  </t>
  </si>
  <si>
    <t>- członkowska bezpłatna</t>
  </si>
  <si>
    <t xml:space="preserve">                              OTRZYMAŁ                                                                                                                                       WYSTAWIŁ</t>
  </si>
  <si>
    <t>Zwrócone rejestry (szt.)</t>
  </si>
  <si>
    <t>Zwolnieni ze zwrotów rejestrów (szt.)</t>
  </si>
  <si>
    <t>………………………..</t>
  </si>
  <si>
    <t>………………………………….</t>
  </si>
  <si>
    <t>SKŁADKA OKRĘGOWA OKRESOWA NA OCHRONĘ I ZAGOSPODAROWANIE WÓD CZŁONKOWIE PZW</t>
  </si>
  <si>
    <t>1 - DNIOWA</t>
  </si>
  <si>
    <t>3 - DNIOWA</t>
  </si>
  <si>
    <t>LICZBA ZEZWOLEŃ</t>
  </si>
  <si>
    <t>NUMERY ZEZWOLEŃ</t>
  </si>
  <si>
    <t>OPŁATA OKRĘGOWA OKRESOWA NA OCHRONĘ I ZAGOSPODAROWANIE WÓD NIEZRZESZENI I CUDZOZIEMCY</t>
  </si>
  <si>
    <t>WODY NIZINNE I GÓRSKIE</t>
  </si>
  <si>
    <t xml:space="preserve">Hologramy do zezwoleń okresowych </t>
  </si>
  <si>
    <t>Lp.</t>
  </si>
  <si>
    <t>Nazwisko i Imię</t>
  </si>
  <si>
    <t>Członkowie PZW</t>
  </si>
  <si>
    <t>Niezrzeszeni / Cudzoziemcy</t>
  </si>
  <si>
    <t>Numer zezwolenia</t>
  </si>
  <si>
    <t>Hologram</t>
  </si>
  <si>
    <t>1 dniowa</t>
  </si>
  <si>
    <t>3 dniowa</t>
  </si>
  <si>
    <t>NUMER DOKUMENTU</t>
  </si>
  <si>
    <t>HOLOGRAM ZEZW.</t>
  </si>
  <si>
    <t>WPISOWE</t>
  </si>
  <si>
    <t>RAZEM</t>
  </si>
  <si>
    <t>WARTOŚĆ SPRZEDANYCH ZNAKÓW</t>
  </si>
  <si>
    <t>KARTOTEKA MAGAZYNOWA ILOŚCIOWO - WARTOŚCIOWA - ZAPOTRZEBOWANIE</t>
  </si>
  <si>
    <t>RAZEM LICZBA ZNAKÓW</t>
  </si>
  <si>
    <t>CZŁONEK ZWYCZAJNY</t>
  </si>
  <si>
    <t>CZŁONEK UCZESTNIK</t>
  </si>
  <si>
    <t>A</t>
  </si>
  <si>
    <t>B</t>
  </si>
  <si>
    <t>x</t>
  </si>
  <si>
    <t>Razem B =</t>
  </si>
  <si>
    <t>C</t>
  </si>
  <si>
    <t>Wyliczenia 100% odpisu dla koła z wpisowego</t>
  </si>
  <si>
    <t>Razem C =</t>
  </si>
  <si>
    <t>D</t>
  </si>
  <si>
    <t>Kwota dla Koła:</t>
  </si>
  <si>
    <t>B+C</t>
  </si>
  <si>
    <t>Kwota do wpłacenia do Okręgu:</t>
  </si>
  <si>
    <t>A-(B+C)</t>
  </si>
  <si>
    <t>SPRAWDZONO:</t>
  </si>
  <si>
    <t>SKARBIK KOŁA:</t>
  </si>
  <si>
    <t>PREZES KOŁA:</t>
  </si>
  <si>
    <t>Data</t>
  </si>
  <si>
    <t>Pieczątka koła</t>
  </si>
  <si>
    <t>Składniki wyliczenia</t>
  </si>
  <si>
    <t>Odpis procentowy koła:</t>
  </si>
  <si>
    <t>szt.</t>
  </si>
  <si>
    <t>ODPIS PROCENTOWY DLA KOŁA</t>
  </si>
  <si>
    <t>Duplikaty zezwoleń</t>
  </si>
  <si>
    <t>ZEZWOLENIA (SZT.)</t>
  </si>
  <si>
    <t>PŁATNA</t>
  </si>
  <si>
    <t>BEZPŁATNA</t>
  </si>
  <si>
    <t>NAZWISKO I IMIĘ</t>
  </si>
  <si>
    <t>ZAPOTRZEBOWANIE NA ZNAKI NR</t>
  </si>
  <si>
    <t>ZWROT ZNAKÓW NR</t>
  </si>
  <si>
    <t>Młodzież</t>
  </si>
  <si>
    <t>Wieńce</t>
  </si>
  <si>
    <t>Uczestnik</t>
  </si>
  <si>
    <t>Hologramy górskie</t>
  </si>
  <si>
    <t>LEGITY                   MACJE</t>
  </si>
  <si>
    <t>LEGITY    MACJE</t>
  </si>
  <si>
    <t>NUMER 
KARTY WĘDKARSKIEJ</t>
  </si>
  <si>
    <t>BILANS</t>
  </si>
  <si>
    <t>ZEZWOELNIA (SZT.)</t>
  </si>
  <si>
    <t>RAZEM ZAPOTRZEBOWANIA</t>
  </si>
  <si>
    <t>LEGITYMACJE</t>
  </si>
  <si>
    <t>BEZPŁATNE</t>
  </si>
  <si>
    <t>AKTUALNY STAN</t>
  </si>
  <si>
    <t>RAZEM WARTOŚĆ</t>
  </si>
  <si>
    <t>w okresie od ………………………….. do ……….…………………… roku</t>
  </si>
  <si>
    <t>MIESIĄC ………………………  ROK</t>
  </si>
  <si>
    <t>załącznik nr 2</t>
  </si>
  <si>
    <t>współmałżonek (ulga przysługuje po wniesieniu składki członkowskiej ogólnozwiązkowej i składki na ochronę i zagospodarowanie wód przez małżonka i składki członkowskiej ogólnozwiązkowej przez współmałżonka)</t>
  </si>
  <si>
    <t>Podstawowa</t>
  </si>
  <si>
    <t>Uczestnik (do 16 lat)</t>
  </si>
  <si>
    <t xml:space="preserve">Srebrna odznaka PZW                                            </t>
  </si>
  <si>
    <t xml:space="preserve">Złota odznaka PZW                                         </t>
  </si>
  <si>
    <t xml:space="preserve">Młodzież (17-24 lata)                                 </t>
  </si>
  <si>
    <t xml:space="preserve">Wieńce               </t>
  </si>
  <si>
    <t>SKŁADKI OKRĘGOWE</t>
  </si>
  <si>
    <t>WODY GÓRSKIE</t>
  </si>
  <si>
    <t>KARTOTEKA MAGAZYNOWA ILOŚCIOWO - WARTOŚCIOWA - ROZLICZENIE</t>
  </si>
  <si>
    <t>ZWROT</t>
  </si>
  <si>
    <t>BILANS KARTOTEKI ZAPOTRZEBOWANIA I ROZLICZENIA</t>
  </si>
  <si>
    <t>RAZEM ROZLICZENIA</t>
  </si>
  <si>
    <t>ZNAKI ZLICZONE (DO WPISANIA)</t>
  </si>
  <si>
    <t>Uczestnik 
(do 16 lat)</t>
  </si>
  <si>
    <t xml:space="preserve">Młodzież 
(17-24 lata)                                 </t>
  </si>
  <si>
    <t>ROZLICZENIE ZNAKÓW OKRESOWYCH NR</t>
  </si>
  <si>
    <t>ZAPOTRZEBOWANIE NA ZNAKI OKRESOWE NR</t>
  </si>
  <si>
    <t>ROZLICZENIE ZNAKÓW NR</t>
  </si>
  <si>
    <t>Wartość składek</t>
  </si>
  <si>
    <t>ZWROT ZNAKÓW OKRESOWYCH NR</t>
  </si>
  <si>
    <t>ULGI     
(system ulg stosuje się w ciągu całego roku, w którym ukończono określony wiek)</t>
  </si>
  <si>
    <t>ULGI OKRĘGOWE NA OCHRONĘ I ZAGOSPODAROWANIE WÓD 
(można skorzystać tylko z jednej ulgi)
(system ulg stosuje się w ciągu całego roku, w którym ukończono określony wiek)</t>
  </si>
  <si>
    <t>członkowie odznaczeni Odznaką PZW złotą z wieńcami</t>
  </si>
  <si>
    <t>dla odznaczonych złotą odznaką PZW po okazaniu legitymacji potwierdzającej nadanie odznaczenia lub wpisu do legitymacji członkowskiej</t>
  </si>
  <si>
    <t>młodzież szkolna i studenci w wieku 17-24 lat za okazaniem ważnej legitymacji szkolnej lub studenckiej</t>
  </si>
  <si>
    <t xml:space="preserve">dla odznaczonych srebrną odznaką PZW po okazaniu legitymacji potwierdzającej nadanie odznaczenia lub wpisu do legitymacji członkowskiej.  </t>
  </si>
  <si>
    <t xml:space="preserve">dla odznaczonych złotą odznaką PZW po okazaniu legitymacji potwierdzającej nadanie odznaczenia lub wpisu do legitymacji członkowskiej.  </t>
  </si>
  <si>
    <t xml:space="preserve">członkowie odznaczeni odznaką PZW złotą z wieńcami, po okazaniu legitymacji potwierdzającej nadanie odznaczenia lub wpisu do legitymacji członkowskiej.   </t>
  </si>
  <si>
    <t>NUMER ZEZWOLENIA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</si>
  <si>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</si>
  <si>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</si>
  <si>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</si>
  <si>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</si>
  <si>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</si>
  <si>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</si>
  <si>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</si>
  <si>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</si>
  <si>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</si>
  <si>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</si>
  <si>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</si>
  <si>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</si>
  <si>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</si>
  <si>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</si>
  <si>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</si>
  <si>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</si>
  <si>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V</t>
  </si>
  <si>
    <t>W</t>
  </si>
  <si>
    <t>Y</t>
  </si>
  <si>
    <t>Z</t>
  </si>
  <si>
    <t>AA</t>
  </si>
  <si>
    <t>AB</t>
  </si>
  <si>
    <t>AC</t>
  </si>
  <si>
    <t>U</t>
  </si>
  <si>
    <t>Dnia</t>
  </si>
  <si>
    <t>Składki członkowskie:</t>
  </si>
  <si>
    <t>Załącznik do rozliczenia znaków</t>
  </si>
  <si>
    <t>Ulga 25% - srebrna odznaka PZW</t>
  </si>
  <si>
    <t>Ulga 75% -młodzież (17-24 lata), wieńce, uczestnik (do 16 lat)</t>
  </si>
  <si>
    <t>Ulga I - srebrna odznaka PZW</t>
  </si>
  <si>
    <t>Ulga IV - młodzież, wieńce, uczestnik</t>
  </si>
  <si>
    <t>SKŁADKA UZUPEŁNIAJĄCA - WODY GÓRSKIE</t>
  </si>
  <si>
    <t>Ulga I -srebrna odznaka PZW</t>
  </si>
  <si>
    <t xml:space="preserve">Ulga IV - młodzież, wieńce, uczestnik                                                                                               </t>
  </si>
  <si>
    <t>Srebrna odznaka  PZW</t>
  </si>
  <si>
    <t>Złota odznaka PZW</t>
  </si>
  <si>
    <t>- członek uczestnik nowo wstępujący</t>
  </si>
  <si>
    <t>UCZESTNIK NOWO WSTĘPUJĄCY</t>
  </si>
  <si>
    <t>AD</t>
  </si>
  <si>
    <t>członkowie legitymujący się uprawnieniem wynikającym z posiadanego orzeczenia o znacznym stopniu niepełnosprawności</t>
  </si>
  <si>
    <t>osoby legitymujące się uprawnieniem wynikającym z posiadanego orzeczenia o znacznym stopniu niepełnosprawności</t>
  </si>
  <si>
    <t xml:space="preserve">ULGA IV - 55 zł           </t>
  </si>
  <si>
    <t>Ulga II - wiek - k- 60 lat i m- 65 lat niepełnosprawność umiarkowana</t>
  </si>
  <si>
    <t>Niepełnosprawność znaczna</t>
  </si>
  <si>
    <t>Ulga 50% - złota odznaka PZW, niepełnosprawność znaczna</t>
  </si>
  <si>
    <t>Ulga II - wiek - k- 60 lat i m-65 lat niepełnosprawność umiarkowana</t>
  </si>
  <si>
    <r>
      <rPr>
        <sz val="14"/>
        <rFont val="Arial"/>
        <family val="2"/>
        <charset val="238"/>
      </rPr>
      <t xml:space="preserve">Ulga III </t>
    </r>
    <r>
      <rPr>
        <sz val="13"/>
        <rFont val="Arial"/>
        <family val="2"/>
        <charset val="238"/>
      </rPr>
      <t xml:space="preserve">- złota odznaka PZW, współmałżonek, niepełnosprawność znaczna                                                                                 </t>
    </r>
  </si>
  <si>
    <r>
      <rPr>
        <sz val="14"/>
        <rFont val="Arial"/>
        <family val="2"/>
        <charset val="238"/>
      </rPr>
      <t>Ulga III -</t>
    </r>
    <r>
      <rPr>
        <sz val="13"/>
        <rFont val="Arial"/>
        <family val="2"/>
        <charset val="238"/>
      </rPr>
      <t xml:space="preserve"> złota odznaka PZW, współmałżonek, niepełnosprawność znaczna</t>
    </r>
  </si>
  <si>
    <t xml:space="preserve">Złota odznaka   Np. znaczna                                   </t>
  </si>
  <si>
    <t>Młodzież Wieńce Uczestnik</t>
  </si>
  <si>
    <t>Wiek  
 Np. umiarkowana</t>
  </si>
  <si>
    <t>Niepełnospr. znaczna</t>
  </si>
  <si>
    <t>LISTA PRZYJĘTYCH SKŁADEK W MIESIĄCU ……………………... 2024 R.</t>
  </si>
  <si>
    <t xml:space="preserve">SKŁADKA CZŁONKOWSKA - ULGOWA 25%   - 128 zł                                                                                          </t>
  </si>
  <si>
    <t xml:space="preserve">SKŁADKA CZŁONKOWSKA - ULGOWA 50% - 85 zł                                                                                             </t>
  </si>
  <si>
    <t xml:space="preserve">SKŁADKA CZŁONKOWSKA - ULGOWA 75% - 43 zł                                                                                 </t>
  </si>
  <si>
    <t>ULGA I - 180 zł</t>
  </si>
  <si>
    <t>dla odznaczonych srebrną odznaką PZW po okazaniu legitymacji potwierdzającej nadanie odznaczenia lub wpisu do legitymacji członkowskiej (ulga przysługuje po wniesieniu składki członkowskiej ogólnozwiązkowej za 128 zł)</t>
  </si>
  <si>
    <t xml:space="preserve">ULGA II - 156 zł                          </t>
  </si>
  <si>
    <t>osoby legitymujące się uprawnieniem wynikającym z posiadanego orzeczenia o umiarkowanym stopniu niepełnosprawności</t>
  </si>
  <si>
    <t xml:space="preserve">ULGA III - 120 zł              </t>
  </si>
  <si>
    <t>Do podstawowej, ulgi I, ulgi II</t>
  </si>
  <si>
    <t>Do ulgi III i ulgi IV</t>
  </si>
  <si>
    <t xml:space="preserve">Hologramy - trolling                                                                                                                                                    </t>
  </si>
  <si>
    <t>PEŁNA - wody nizinne, wody górskie, trolling</t>
  </si>
  <si>
    <t>UZUPEŁNIAJĄCA - do składki  rocznej na wody nizinne</t>
  </si>
  <si>
    <t xml:space="preserve">Hologramy - trolling                                                                                                                                                                    </t>
  </si>
  <si>
    <t>7- DNIOWA</t>
  </si>
  <si>
    <t>ROCZNA NIEPEŁNA- (wody nizinne)</t>
  </si>
  <si>
    <t>ROCZNA NIEPEŁNA- (wody nizinne i górskie)</t>
  </si>
  <si>
    <t>ROCZNA NIEPEŁNA- (wody nizinne i trolling)</t>
  </si>
  <si>
    <t>Hologramy trolling</t>
  </si>
  <si>
    <t>7 dniowa</t>
  </si>
  <si>
    <t>ROCZNA PEŁNA- (wody nizinne, górskie i trolling)</t>
  </si>
  <si>
    <r>
      <rPr>
        <b/>
        <sz val="10"/>
        <rFont val="Arial"/>
        <family val="2"/>
        <charset val="238"/>
      </rPr>
      <t>ROCZNA niepełna (wody nizinne)</t>
    </r>
    <r>
      <rPr>
        <b/>
        <sz val="12"/>
        <rFont val="Arial"/>
        <family val="2"/>
        <charset val="238"/>
      </rPr>
      <t xml:space="preserve"> </t>
    </r>
  </si>
  <si>
    <t>Hologram górski</t>
  </si>
  <si>
    <t>Hologram trolling</t>
  </si>
  <si>
    <t>LISTA ROZLICZENIA OPŁAT I SKŁADEK OKRESOWYCH NA ZAGOSPODAROWANIE I OCHRONĘ WÓD</t>
  </si>
  <si>
    <t xml:space="preserve">Złota odznaka               Np. znaczna                                   </t>
  </si>
  <si>
    <t>Podstawowa                ulga I, ulga II</t>
  </si>
  <si>
    <t>Ulga III ulga IV</t>
  </si>
  <si>
    <t>HALOGRAM        GÓRSKI</t>
  </si>
  <si>
    <t>TROLLING</t>
  </si>
  <si>
    <t>UZUPEŁNIAJĄCA    wody nizinne</t>
  </si>
  <si>
    <t>PEŁNA                  wody nizinne, gorskie i trolling</t>
  </si>
  <si>
    <t>HALOGRAM   TROLLING</t>
  </si>
  <si>
    <r>
      <rPr>
        <b/>
        <sz val="10"/>
        <rFont val="Arial"/>
        <family val="2"/>
        <charset val="238"/>
      </rPr>
      <t>ROCZNA niepełna (wody nizinne
i górskie)</t>
    </r>
    <r>
      <rPr>
        <b/>
        <sz val="12"/>
        <rFont val="Arial"/>
        <family val="2"/>
        <charset val="238"/>
      </rPr>
      <t xml:space="preserve"> </t>
    </r>
  </si>
  <si>
    <r>
      <rPr>
        <b/>
        <sz val="10"/>
        <rFont val="Arial"/>
        <family val="2"/>
        <charset val="238"/>
      </rPr>
      <t>ROCZNA niepełna (wody nizinne
 i trolling)</t>
    </r>
    <r>
      <rPr>
        <b/>
        <sz val="12"/>
        <rFont val="Arial"/>
        <family val="2"/>
        <charset val="238"/>
      </rPr>
      <t xml:space="preserve"> </t>
    </r>
  </si>
  <si>
    <t>ROCZNA PEŁNA (nizinne, górskie 
i trolling)</t>
  </si>
  <si>
    <r>
      <rPr>
        <b/>
        <sz val="9"/>
        <rFont val="Arial"/>
        <family val="2"/>
        <charset val="238"/>
      </rPr>
      <t>UZUPEŁNIAJĄCA</t>
    </r>
    <r>
      <rPr>
        <b/>
        <sz val="10"/>
        <rFont val="Arial"/>
        <family val="2"/>
        <charset val="238"/>
      </rPr>
      <t xml:space="preserve">    wody nizinne</t>
    </r>
  </si>
  <si>
    <t>kobiety od 60 roku życia (ulga przysługuje po wniesieniu składki członkowskiej podstawowej za 170 zł)</t>
  </si>
  <si>
    <t>mężczyźni od 65 roku życia (ulga przysługuje po wniesieniu składki członkowskiej podstawowej za 170 zł)</t>
  </si>
  <si>
    <t>SKŁADKA ROCZNA Z TROLLINGIEM obowiązującym w weekendy od 1.VI- 31.X</t>
  </si>
  <si>
    <t xml:space="preserve">Hologramy - wody górskie do składek uzupełniających i składek pełnych                                                                                                                                                      </t>
  </si>
  <si>
    <t xml:space="preserve">Hologramy - wody górskie do składek uzupełniających i składek pełnych                                                                                                                                                                                   </t>
  </si>
  <si>
    <t xml:space="preserve">Hologramy - wody górskie do składek uzupełniających i składek pełnych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</si>
</sst>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31">
    <font>
      <sz val="10"/>
      <name val="Arial"/>
      <charset val="238"/>
    </font>
    <font>
      <sz val="8"/>
      <name val="Arial"/>
      <family val="2"/>
      <charset val="238"/>
    </font>
    <font>
      <sz val="10"/>
      <name val="Century Schoolbook"/>
      <family val="1"/>
      <charset val="238"/>
    </font>
    <font>
      <b/>
      <sz val="10"/>
      <name val="Century Schoolbook"/>
      <family val="1"/>
      <charset val="238"/>
    </font>
    <font>
      <i/>
      <sz val="10"/>
      <name val="Century Schoolbook"/>
      <family val="1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entury Schoolbook"/>
      <family val="1"/>
      <charset val="238"/>
    </font>
    <font>
      <sz val="22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9"/>
      <name val="Arial"/>
      <family val="2"/>
      <charset val="238"/>
    </font>
    <font>
      <i/>
      <sz val="14"/>
      <name val="Calibri"/>
      <family val="2"/>
      <charset val="238"/>
    </font>
    <font>
      <b/>
      <sz val="8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5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16" fillId="0" borderId="6" xfId="0" applyFont="1" applyBorder="1" applyAlignment="1">
      <alignment horizontal="center"/>
    </xf>
    <xf numFmtId="0" fontId="10" fillId="0" borderId="0" xfId="0" applyFont="1"/>
    <xf numFmtId="0" fontId="13" fillId="0" borderId="34" xfId="0" applyFont="1" applyBorder="1"/>
    <xf numFmtId="0" fontId="7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" fontId="2" fillId="0" borderId="0" xfId="0" applyNumberFormat="1" applyFont="1"/>
    <xf numFmtId="1" fontId="11" fillId="0" borderId="4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0" fillId="4" borderId="0" xfId="0" applyFill="1"/>
    <xf numFmtId="0" fontId="10" fillId="3" borderId="51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9" fontId="23" fillId="0" borderId="2" xfId="1" applyFont="1" applyFill="1" applyBorder="1" applyAlignment="1">
      <alignment horizontal="center" vertical="center"/>
    </xf>
    <xf numFmtId="9" fontId="23" fillId="0" borderId="4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9" fontId="24" fillId="0" borderId="3" xfId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16" fillId="0" borderId="17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Protection="1">
      <protection locked="0"/>
    </xf>
    <xf numFmtId="2" fontId="8" fillId="0" borderId="25" xfId="0" applyNumberFormat="1" applyFont="1" applyBorder="1" applyAlignment="1" applyProtection="1">
      <alignment horizontal="right" vertical="center"/>
      <protection locked="0"/>
    </xf>
    <xf numFmtId="2" fontId="8" fillId="0" borderId="44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1" xfId="0" applyBorder="1" applyProtection="1">
      <protection locked="0"/>
    </xf>
    <xf numFmtId="0" fontId="0" fillId="0" borderId="67" xfId="0" applyBorder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68" xfId="0" applyBorder="1" applyProtection="1"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/>
      <protection locked="0"/>
    </xf>
    <xf numFmtId="0" fontId="10" fillId="4" borderId="66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/>
      <protection hidden="1"/>
    </xf>
    <xf numFmtId="2" fontId="11" fillId="0" borderId="4" xfId="0" applyNumberFormat="1" applyFont="1" applyBorder="1" applyAlignment="1" applyProtection="1">
      <alignment horizontal="center" vertical="center" wrapText="1"/>
      <protection hidden="1"/>
    </xf>
    <xf numFmtId="2" fontId="8" fillId="0" borderId="1" xfId="0" applyNumberFormat="1" applyFont="1" applyBorder="1" applyAlignment="1" applyProtection="1">
      <alignment horizontal="right" vertical="center"/>
      <protection hidden="1"/>
    </xf>
    <xf numFmtId="2" fontId="8" fillId="0" borderId="6" xfId="0" applyNumberFormat="1" applyFont="1" applyBorder="1" applyAlignment="1" applyProtection="1">
      <alignment horizontal="right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4" fontId="10" fillId="2" borderId="9" xfId="0" applyNumberFormat="1" applyFont="1" applyFill="1" applyBorder="1" applyAlignment="1" applyProtection="1">
      <alignment vertical="center"/>
      <protection hidden="1"/>
    </xf>
    <xf numFmtId="4" fontId="23" fillId="2" borderId="4" xfId="0" applyNumberFormat="1" applyFont="1" applyFill="1" applyBorder="1" applyAlignment="1" applyProtection="1">
      <alignment vertical="center"/>
      <protection hidden="1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 applyProtection="1">
      <alignment horizontal="right" vertical="center"/>
      <protection hidden="1"/>
    </xf>
    <xf numFmtId="0" fontId="0" fillId="0" borderId="54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 vertical="center"/>
      <protection hidden="1"/>
    </xf>
    <xf numFmtId="3" fontId="13" fillId="0" borderId="51" xfId="0" applyNumberFormat="1" applyFont="1" applyBorder="1" applyAlignment="1" applyProtection="1">
      <alignment vertical="center" wrapText="1"/>
      <protection hidden="1"/>
    </xf>
    <xf numFmtId="0" fontId="13" fillId="0" borderId="11" xfId="0" applyFont="1" applyBorder="1" applyAlignment="1">
      <alignment horizontal="center" vertical="center" textRotation="90"/>
    </xf>
    <xf numFmtId="0" fontId="13" fillId="0" borderId="51" xfId="0" applyFont="1" applyBorder="1" applyAlignment="1">
      <alignment horizontal="center" vertical="center" textRotation="90"/>
    </xf>
    <xf numFmtId="0" fontId="13" fillId="0" borderId="51" xfId="0" applyFont="1" applyBorder="1" applyAlignment="1">
      <alignment horizontal="center" vertical="center" textRotation="90" wrapText="1"/>
    </xf>
    <xf numFmtId="0" fontId="13" fillId="0" borderId="35" xfId="0" applyFont="1" applyBorder="1" applyAlignment="1">
      <alignment horizontal="center" vertical="center" textRotation="90" wrapText="1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3" fontId="13" fillId="0" borderId="51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3" fontId="13" fillId="0" borderId="0" xfId="0" applyNumberFormat="1" applyFont="1" applyAlignment="1" applyProtection="1">
      <alignment vertical="center"/>
      <protection hidden="1"/>
    </xf>
    <xf numFmtId="3" fontId="13" fillId="0" borderId="0" xfId="0" applyNumberFormat="1" applyFont="1" applyAlignment="1" applyProtection="1">
      <alignment vertical="center" wrapText="1"/>
      <protection hidden="1"/>
    </xf>
    <xf numFmtId="3" fontId="13" fillId="0" borderId="0" xfId="0" applyNumberFormat="1" applyFont="1" applyAlignment="1">
      <alignment horizontal="center" vertical="center" wrapText="1"/>
    </xf>
    <xf numFmtId="3" fontId="13" fillId="0" borderId="51" xfId="0" applyNumberFormat="1" applyFont="1" applyBorder="1" applyAlignment="1" applyProtection="1">
      <alignment horizontal="right" vertical="center"/>
      <protection hidden="1"/>
    </xf>
    <xf numFmtId="0" fontId="13" fillId="0" borderId="38" xfId="0" applyFont="1" applyBorder="1" applyAlignment="1">
      <alignment horizontal="center" vertical="center" textRotation="90"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 applyProtection="1">
      <alignment horizontal="center" vertical="center" wrapText="1"/>
      <protection hidden="1"/>
    </xf>
    <xf numFmtId="164" fontId="21" fillId="3" borderId="11" xfId="0" applyNumberFormat="1" applyFont="1" applyFill="1" applyBorder="1" applyAlignment="1" applyProtection="1">
      <alignment horizontal="center" vertical="center" wrapText="1"/>
      <protection hidden="1"/>
    </xf>
    <xf numFmtId="164" fontId="2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right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4" borderId="36" xfId="0" applyFont="1" applyFill="1" applyBorder="1" applyAlignment="1">
      <alignment vertical="center" wrapText="1"/>
    </xf>
    <xf numFmtId="0" fontId="11" fillId="4" borderId="55" xfId="0" applyFont="1" applyFill="1" applyBorder="1" applyAlignment="1">
      <alignment vertical="center" wrapText="1"/>
    </xf>
    <xf numFmtId="0" fontId="11" fillId="4" borderId="47" xfId="0" applyFont="1" applyFill="1" applyBorder="1" applyAlignment="1">
      <alignment horizontal="left" vertical="center"/>
    </xf>
    <xf numFmtId="0" fontId="11" fillId="4" borderId="47" xfId="0" applyFont="1" applyFill="1" applyBorder="1" applyAlignment="1">
      <alignment vertical="center" wrapText="1"/>
    </xf>
    <xf numFmtId="0" fontId="11" fillId="4" borderId="57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horizontal="center" vertical="center"/>
    </xf>
    <xf numFmtId="0" fontId="10" fillId="4" borderId="44" xfId="0" applyFont="1" applyFill="1" applyBorder="1" applyAlignment="1" applyProtection="1">
      <alignment horizontal="center" vertical="center"/>
      <protection locked="0"/>
    </xf>
    <xf numFmtId="0" fontId="10" fillId="4" borderId="53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34" xfId="0" applyFont="1" applyBorder="1" applyAlignment="1">
      <alignment horizontal="center" vertical="center" textRotation="90" wrapText="1"/>
    </xf>
    <xf numFmtId="0" fontId="10" fillId="0" borderId="5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49" fontId="8" fillId="0" borderId="25" xfId="0" applyNumberFormat="1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66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13" fillId="0" borderId="70" xfId="0" applyFont="1" applyBorder="1" applyAlignment="1">
      <alignment horizontal="center" vertical="center" textRotation="90" wrapText="1"/>
    </xf>
    <xf numFmtId="1" fontId="11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2" fontId="8" fillId="0" borderId="13" xfId="0" applyNumberFormat="1" applyFont="1" applyBorder="1" applyAlignment="1" applyProtection="1">
      <alignment horizontal="right" vertical="center"/>
      <protection hidden="1"/>
    </xf>
    <xf numFmtId="1" fontId="11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  <protection locked="0"/>
    </xf>
    <xf numFmtId="1" fontId="11" fillId="0" borderId="5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 applyProtection="1">
      <alignment horizontal="right" vertical="center"/>
      <protection hidden="1"/>
    </xf>
    <xf numFmtId="0" fontId="8" fillId="0" borderId="50" xfId="0" applyFont="1" applyBorder="1" applyAlignment="1" applyProtection="1">
      <alignment horizontal="center" vertical="center"/>
      <protection locked="0"/>
    </xf>
    <xf numFmtId="2" fontId="8" fillId="0" borderId="75" xfId="0" applyNumberFormat="1" applyFont="1" applyBorder="1" applyAlignment="1" applyProtection="1">
      <alignment horizontal="right" vertical="center"/>
      <protection hidden="1"/>
    </xf>
    <xf numFmtId="1" fontId="11" fillId="0" borderId="5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2" fontId="8" fillId="0" borderId="45" xfId="0" applyNumberFormat="1" applyFont="1" applyBorder="1" applyAlignment="1" applyProtection="1">
      <alignment horizontal="right" vertical="center"/>
      <protection hidden="1"/>
    </xf>
    <xf numFmtId="1" fontId="11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  <protection locked="0"/>
    </xf>
    <xf numFmtId="0" fontId="15" fillId="0" borderId="1" xfId="0" applyFont="1" applyBorder="1"/>
    <xf numFmtId="2" fontId="8" fillId="0" borderId="13" xfId="0" applyNumberFormat="1" applyFont="1" applyBorder="1" applyAlignment="1" applyProtection="1">
      <alignment horizontal="center" vertical="center"/>
      <protection hidden="1"/>
    </xf>
    <xf numFmtId="2" fontId="8" fillId="0" borderId="43" xfId="0" applyNumberFormat="1" applyFont="1" applyBorder="1" applyAlignment="1" applyProtection="1">
      <alignment horizontal="center" vertical="center"/>
      <protection hidden="1"/>
    </xf>
    <xf numFmtId="2" fontId="8" fillId="0" borderId="45" xfId="0" applyNumberFormat="1" applyFont="1" applyBorder="1" applyAlignment="1" applyProtection="1">
      <alignment horizontal="center" vertical="center"/>
      <protection hidden="1"/>
    </xf>
    <xf numFmtId="2" fontId="8" fillId="0" borderId="25" xfId="0" applyNumberFormat="1" applyFont="1" applyBorder="1" applyAlignment="1" applyProtection="1">
      <alignment horizontal="center" vertical="center"/>
      <protection hidden="1"/>
    </xf>
    <xf numFmtId="2" fontId="8" fillId="0" borderId="44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2" fontId="8" fillId="0" borderId="44" xfId="0" applyNumberFormat="1" applyFont="1" applyBorder="1" applyAlignment="1" applyProtection="1">
      <alignment horizontal="center" vertical="center"/>
      <protection hidden="1"/>
    </xf>
    <xf numFmtId="0" fontId="10" fillId="4" borderId="1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7" xfId="0" applyBorder="1"/>
    <xf numFmtId="0" fontId="0" fillId="0" borderId="49" xfId="0" applyBorder="1"/>
    <xf numFmtId="0" fontId="5" fillId="0" borderId="49" xfId="0" applyFont="1" applyBorder="1"/>
    <xf numFmtId="0" fontId="0" fillId="0" borderId="26" xfId="0" applyBorder="1"/>
    <xf numFmtId="0" fontId="0" fillId="0" borderId="1" xfId="0" applyBorder="1"/>
    <xf numFmtId="0" fontId="5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3" fillId="0" borderId="70" xfId="0" applyFont="1" applyBorder="1" applyAlignment="1" applyProtection="1">
      <alignment horizontal="center" vertical="center" textRotation="90"/>
      <protection hidden="1"/>
    </xf>
    <xf numFmtId="0" fontId="8" fillId="0" borderId="67" xfId="0" applyFont="1" applyBorder="1" applyAlignment="1">
      <alignment horizontal="center" vertical="center"/>
    </xf>
    <xf numFmtId="0" fontId="8" fillId="0" borderId="42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3" fontId="8" fillId="0" borderId="67" xfId="0" applyNumberFormat="1" applyFont="1" applyBorder="1" applyAlignment="1" applyProtection="1">
      <alignment vertical="center"/>
      <protection hidden="1"/>
    </xf>
    <xf numFmtId="0" fontId="8" fillId="0" borderId="59" xfId="0" applyFont="1" applyBorder="1" applyAlignment="1">
      <alignment horizontal="center" vertical="center"/>
    </xf>
    <xf numFmtId="0" fontId="8" fillId="0" borderId="48" xfId="0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57" xfId="0" applyFont="1" applyBorder="1" applyAlignment="1" applyProtection="1">
      <alignment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3" fontId="11" fillId="0" borderId="51" xfId="0" applyNumberFormat="1" applyFont="1" applyBorder="1" applyAlignment="1" applyProtection="1">
      <alignment vertical="center"/>
      <protection hidden="1"/>
    </xf>
    <xf numFmtId="3" fontId="11" fillId="0" borderId="11" xfId="0" applyNumberFormat="1" applyFont="1" applyBorder="1" applyAlignment="1" applyProtection="1">
      <alignment vertical="center" wrapText="1"/>
      <protection hidden="1"/>
    </xf>
    <xf numFmtId="3" fontId="11" fillId="0" borderId="11" xfId="0" applyNumberFormat="1" applyFont="1" applyBorder="1" applyAlignment="1" applyProtection="1">
      <alignment horizontal="center" vertical="center" wrapText="1"/>
      <protection hidden="1"/>
    </xf>
    <xf numFmtId="3" fontId="11" fillId="0" borderId="51" xfId="0" applyNumberFormat="1" applyFont="1" applyBorder="1" applyAlignment="1" applyProtection="1">
      <alignment vertical="center" wrapText="1"/>
      <protection hidden="1"/>
    </xf>
    <xf numFmtId="3" fontId="11" fillId="0" borderId="72" xfId="0" applyNumberFormat="1" applyFont="1" applyBorder="1" applyAlignment="1" applyProtection="1">
      <alignment vertical="center" wrapText="1"/>
      <protection hidden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3" fontId="8" fillId="0" borderId="69" xfId="0" applyNumberFormat="1" applyFont="1" applyBorder="1" applyAlignment="1" applyProtection="1">
      <alignment vertical="center"/>
      <protection hidden="1"/>
    </xf>
    <xf numFmtId="0" fontId="8" fillId="0" borderId="56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hidden="1"/>
    </xf>
    <xf numFmtId="0" fontId="30" fillId="4" borderId="47" xfId="0" applyFont="1" applyFill="1" applyBorder="1" applyAlignment="1">
      <alignment vertical="center" wrapText="1"/>
    </xf>
    <xf numFmtId="1" fontId="11" fillId="0" borderId="17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 applyProtection="1">
      <alignment horizontal="right" vertical="center"/>
      <protection locked="0"/>
    </xf>
    <xf numFmtId="0" fontId="0" fillId="0" borderId="28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24" xfId="0" applyBorder="1" applyProtection="1"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70" xfId="0" applyFont="1" applyBorder="1" applyAlignment="1" applyProtection="1">
      <alignment horizontal="center" vertical="center" textRotation="90" wrapText="1"/>
      <protection hidden="1"/>
    </xf>
    <xf numFmtId="0" fontId="14" fillId="0" borderId="8" xfId="0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51" xfId="0" applyFont="1" applyBorder="1" applyAlignment="1" applyProtection="1">
      <alignment horizontal="center" vertical="center" textRotation="90" wrapText="1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15" fillId="0" borderId="0" xfId="0" applyFont="1"/>
    <xf numFmtId="4" fontId="18" fillId="0" borderId="7" xfId="0" applyNumberFormat="1" applyFont="1" applyBorder="1" applyAlignment="1" applyProtection="1">
      <alignment horizontal="center" vertical="center" wrapText="1"/>
      <protection hidden="1"/>
    </xf>
    <xf numFmtId="4" fontId="18" fillId="0" borderId="11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10" fillId="0" borderId="3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7" fillId="0" borderId="41" xfId="0" applyFont="1" applyBorder="1" applyAlignment="1" applyProtection="1">
      <alignment horizontal="center" vertical="center" wrapText="1"/>
      <protection hidden="1"/>
    </xf>
    <xf numFmtId="0" fontId="17" fillId="0" borderId="42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34" xfId="0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>
      <alignment horizontal="left" vertical="center"/>
    </xf>
    <xf numFmtId="49" fontId="8" fillId="0" borderId="47" xfId="0" applyNumberFormat="1" applyFont="1" applyBorder="1" applyAlignment="1">
      <alignment horizontal="left" vertical="center"/>
    </xf>
    <xf numFmtId="49" fontId="8" fillId="0" borderId="56" xfId="0" applyNumberFormat="1" applyFont="1" applyBorder="1" applyAlignment="1">
      <alignment horizontal="left" vertical="center"/>
    </xf>
    <xf numFmtId="49" fontId="8" fillId="0" borderId="54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left" vertical="top" wrapText="1"/>
      <protection locked="0"/>
    </xf>
    <xf numFmtId="49" fontId="7" fillId="0" borderId="9" xfId="0" applyNumberFormat="1" applyFont="1" applyBorder="1" applyAlignment="1" applyProtection="1">
      <alignment horizontal="left" vertical="top" wrapText="1"/>
      <protection locked="0"/>
    </xf>
    <xf numFmtId="49" fontId="7" fillId="0" borderId="7" xfId="0" applyNumberFormat="1" applyFont="1" applyBorder="1" applyAlignment="1" applyProtection="1">
      <alignment horizontal="left" vertical="top" wrapText="1"/>
      <protection locked="0"/>
    </xf>
    <xf numFmtId="49" fontId="8" fillId="0" borderId="46" xfId="0" applyNumberFormat="1" applyFont="1" applyBorder="1" applyAlignment="1">
      <alignment horizontal="left" vertical="center"/>
    </xf>
    <xf numFmtId="49" fontId="8" fillId="0" borderId="65" xfId="0" applyNumberFormat="1" applyFont="1" applyBorder="1" applyAlignment="1">
      <alignment horizontal="left" vertical="center"/>
    </xf>
    <xf numFmtId="49" fontId="8" fillId="0" borderId="63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9" fillId="0" borderId="47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10" fillId="3" borderId="31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16" fillId="0" borderId="64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top"/>
    </xf>
    <xf numFmtId="0" fontId="15" fillId="0" borderId="62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1" xfId="0" applyFont="1" applyBorder="1" applyAlignment="1">
      <alignment horizontal="center"/>
    </xf>
    <xf numFmtId="0" fontId="13" fillId="0" borderId="70" xfId="0" applyFont="1" applyBorder="1" applyAlignment="1">
      <alignment horizontal="center" vertical="center" textRotation="90" wrapText="1"/>
    </xf>
    <xf numFmtId="0" fontId="13" fillId="0" borderId="72" xfId="0" applyFont="1" applyBorder="1" applyAlignment="1">
      <alignment horizontal="center" vertical="center" textRotation="90" wrapText="1"/>
    </xf>
    <xf numFmtId="0" fontId="26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70" xfId="0" applyFont="1" applyBorder="1" applyAlignment="1" applyProtection="1">
      <alignment horizontal="center" vertical="center"/>
      <protection hidden="1"/>
    </xf>
    <xf numFmtId="0" fontId="13" fillId="0" borderId="71" xfId="0" applyFont="1" applyBorder="1" applyAlignment="1" applyProtection="1">
      <alignment horizontal="center" vertical="center"/>
      <protection hidden="1"/>
    </xf>
    <xf numFmtId="0" fontId="13" fillId="0" borderId="72" xfId="0" applyFont="1" applyBorder="1" applyAlignment="1" applyProtection="1">
      <alignment horizontal="center" vertical="center"/>
      <protection hidden="1"/>
    </xf>
    <xf numFmtId="0" fontId="14" fillId="0" borderId="3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textRotation="90" wrapText="1"/>
    </xf>
    <xf numFmtId="0" fontId="10" fillId="0" borderId="7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21" fillId="0" borderId="8" xfId="0" applyFont="1" applyBorder="1" applyAlignment="1" applyProtection="1">
      <alignment horizontal="left" vertical="center" wrapText="1"/>
      <protection hidden="1"/>
    </xf>
    <xf numFmtId="0" fontId="21" fillId="0" borderId="11" xfId="0" applyFont="1" applyBorder="1" applyAlignment="1" applyProtection="1">
      <alignment horizontal="left" vertical="center" wrapText="1"/>
      <protection hidden="1"/>
    </xf>
    <xf numFmtId="164" fontId="21" fillId="0" borderId="10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21" fillId="0" borderId="1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textRotation="90"/>
    </xf>
    <xf numFmtId="0" fontId="10" fillId="0" borderId="71" xfId="0" applyFont="1" applyBorder="1" applyAlignment="1">
      <alignment horizontal="center" vertical="center" textRotation="90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 textRotation="90" wrapText="1"/>
    </xf>
    <xf numFmtId="0" fontId="15" fillId="0" borderId="71" xfId="0" applyFont="1" applyBorder="1" applyAlignment="1">
      <alignment horizontal="center" vertical="center" textRotation="90" wrapText="1"/>
    </xf>
    <xf numFmtId="0" fontId="15" fillId="0" borderId="72" xfId="0" applyFont="1" applyBorder="1" applyAlignment="1">
      <alignment horizontal="center" vertical="center" textRotation="90" wrapText="1"/>
    </xf>
    <xf numFmtId="0" fontId="13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1" fillId="4" borderId="73" xfId="0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11" fillId="4" borderId="64" xfId="0" applyFont="1" applyFill="1" applyBorder="1" applyAlignment="1">
      <alignment horizontal="center" vertical="center" wrapText="1"/>
    </xf>
    <xf numFmtId="9" fontId="25" fillId="3" borderId="36" xfId="1" applyFont="1" applyFill="1" applyBorder="1" applyAlignment="1" applyProtection="1">
      <alignment horizontal="center" vertical="center"/>
      <protection locked="0"/>
    </xf>
    <xf numFmtId="9" fontId="25" fillId="3" borderId="37" xfId="1" applyFont="1" applyFill="1" applyBorder="1" applyAlignment="1" applyProtection="1">
      <alignment horizontal="center" vertical="center"/>
      <protection locked="0"/>
    </xf>
    <xf numFmtId="9" fontId="25" fillId="3" borderId="38" xfId="1" applyFont="1" applyFill="1" applyBorder="1" applyAlignment="1" applyProtection="1">
      <alignment horizontal="center" vertical="center"/>
      <protection locked="0"/>
    </xf>
    <xf numFmtId="4" fontId="22" fillId="4" borderId="10" xfId="0" applyNumberFormat="1" applyFont="1" applyFill="1" applyBorder="1" applyAlignment="1">
      <alignment horizontal="center" vertical="center"/>
    </xf>
    <xf numFmtId="4" fontId="22" fillId="4" borderId="8" xfId="0" applyNumberFormat="1" applyFont="1" applyFill="1" applyBorder="1" applyAlignment="1">
      <alignment horizontal="center" vertical="center"/>
    </xf>
    <xf numFmtId="4" fontId="22" fillId="4" borderId="1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9" fontId="10" fillId="2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4" fontId="10" fillId="4" borderId="41" xfId="0" applyNumberFormat="1" applyFont="1" applyFill="1" applyBorder="1" applyAlignment="1" applyProtection="1">
      <alignment horizontal="right" vertical="center"/>
      <protection hidden="1"/>
    </xf>
    <xf numFmtId="4" fontId="10" fillId="4" borderId="65" xfId="0" applyNumberFormat="1" applyFont="1" applyFill="1" applyBorder="1" applyAlignment="1" applyProtection="1">
      <alignment horizontal="right" vertical="center"/>
      <protection hidden="1"/>
    </xf>
    <xf numFmtId="4" fontId="10" fillId="4" borderId="42" xfId="0" applyNumberFormat="1" applyFont="1" applyFill="1" applyBorder="1" applyAlignment="1" applyProtection="1">
      <alignment horizontal="right" vertical="center"/>
      <protection hidden="1"/>
    </xf>
    <xf numFmtId="4" fontId="10" fillId="4" borderId="64" xfId="0" applyNumberFormat="1" applyFont="1" applyFill="1" applyBorder="1" applyAlignment="1" applyProtection="1">
      <alignment horizontal="right" vertical="center"/>
      <protection hidden="1"/>
    </xf>
    <xf numFmtId="4" fontId="10" fillId="4" borderId="34" xfId="0" applyNumberFormat="1" applyFont="1" applyFill="1" applyBorder="1" applyAlignment="1" applyProtection="1">
      <alignment horizontal="right" vertical="center"/>
      <protection hidden="1"/>
    </xf>
    <xf numFmtId="4" fontId="10" fillId="4" borderId="35" xfId="0" applyNumberFormat="1" applyFont="1" applyFill="1" applyBorder="1" applyAlignment="1" applyProtection="1">
      <alignment horizontal="right" vertical="center"/>
      <protection hidden="1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 applyProtection="1">
      <alignment horizontal="right" vertical="center"/>
      <protection hidden="1"/>
    </xf>
    <xf numFmtId="4" fontId="23" fillId="2" borderId="8" xfId="0" applyNumberFormat="1" applyFont="1" applyFill="1" applyBorder="1" applyAlignment="1" applyProtection="1">
      <alignment horizontal="right" vertical="center"/>
      <protection hidden="1"/>
    </xf>
    <xf numFmtId="4" fontId="23" fillId="2" borderId="11" xfId="0" applyNumberFormat="1" applyFont="1" applyFill="1" applyBorder="1" applyAlignment="1" applyProtection="1">
      <alignment horizontal="right" vertical="center"/>
      <protection hidden="1"/>
    </xf>
    <xf numFmtId="0" fontId="10" fillId="2" borderId="10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65" xfId="0" applyFont="1" applyFill="1" applyBorder="1" applyAlignment="1" applyProtection="1">
      <alignment horizontal="right" vertical="center"/>
      <protection hidden="1"/>
    </xf>
    <xf numFmtId="0" fontId="10" fillId="4" borderId="42" xfId="0" applyFont="1" applyFill="1" applyBorder="1" applyAlignment="1" applyProtection="1">
      <alignment horizontal="right" vertical="center"/>
      <protection hidden="1"/>
    </xf>
    <xf numFmtId="0" fontId="10" fillId="4" borderId="5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4" fontId="10" fillId="4" borderId="55" xfId="0" applyNumberFormat="1" applyFont="1" applyFill="1" applyBorder="1" applyAlignment="1" applyProtection="1">
      <alignment horizontal="right" vertical="center"/>
      <protection hidden="1"/>
    </xf>
    <xf numFmtId="4" fontId="10" fillId="4" borderId="56" xfId="0" applyNumberFormat="1" applyFont="1" applyFill="1" applyBorder="1" applyAlignment="1" applyProtection="1">
      <alignment horizontal="right" vertical="center"/>
      <protection hidden="1"/>
    </xf>
    <xf numFmtId="4" fontId="10" fillId="4" borderId="48" xfId="0" applyNumberFormat="1" applyFont="1" applyFill="1" applyBorder="1" applyAlignment="1" applyProtection="1">
      <alignment horizontal="right" vertical="center"/>
      <protection hidden="1"/>
    </xf>
    <xf numFmtId="0" fontId="23" fillId="4" borderId="22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4" fontId="23" fillId="4" borderId="22" xfId="0" applyNumberFormat="1" applyFont="1" applyFill="1" applyBorder="1" applyAlignment="1" applyProtection="1">
      <alignment horizontal="right" vertical="center"/>
      <protection hidden="1"/>
    </xf>
    <xf numFmtId="0" fontId="23" fillId="4" borderId="39" xfId="0" applyFont="1" applyFill="1" applyBorder="1" applyAlignment="1" applyProtection="1">
      <alignment horizontal="right" vertical="center"/>
      <protection hidden="1"/>
    </xf>
    <xf numFmtId="0" fontId="23" fillId="4" borderId="24" xfId="0" applyFont="1" applyFill="1" applyBorder="1" applyAlignment="1" applyProtection="1">
      <alignment horizontal="right" vertical="center"/>
      <protection hidden="1"/>
    </xf>
    <xf numFmtId="4" fontId="10" fillId="4" borderId="1" xfId="0" applyNumberFormat="1" applyFont="1" applyFill="1" applyBorder="1" applyAlignment="1" applyProtection="1">
      <alignment horizontal="right" vertical="center"/>
      <protection hidden="1"/>
    </xf>
    <xf numFmtId="4" fontId="10" fillId="4" borderId="25" xfId="0" applyNumberFormat="1" applyFont="1" applyFill="1" applyBorder="1" applyAlignment="1" applyProtection="1">
      <alignment horizontal="right" vertical="center"/>
      <protection hidden="1"/>
    </xf>
    <xf numFmtId="4" fontId="10" fillId="4" borderId="40" xfId="0" applyNumberFormat="1" applyFont="1" applyFill="1" applyBorder="1" applyAlignment="1" applyProtection="1">
      <alignment horizontal="right" vertical="center"/>
      <protection hidden="1"/>
    </xf>
    <xf numFmtId="4" fontId="10" fillId="4" borderId="6" xfId="0" applyNumberFormat="1" applyFont="1" applyFill="1" applyBorder="1" applyAlignment="1" applyProtection="1">
      <alignment horizontal="right" vertical="center"/>
      <protection hidden="1"/>
    </xf>
    <xf numFmtId="4" fontId="10" fillId="4" borderId="44" xfId="0" applyNumberFormat="1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horizontal="center"/>
      <protection locked="0"/>
    </xf>
    <xf numFmtId="4" fontId="22" fillId="2" borderId="3" xfId="0" applyNumberFormat="1" applyFont="1" applyFill="1" applyBorder="1" applyAlignment="1" applyProtection="1">
      <alignment horizontal="right" vertical="center"/>
      <protection locked="0"/>
    </xf>
    <xf numFmtId="4" fontId="22" fillId="2" borderId="4" xfId="0" applyNumberFormat="1" applyFont="1" applyFill="1" applyBorder="1" applyAlignment="1" applyProtection="1">
      <alignment horizontal="right" vertical="center"/>
      <protection locked="0"/>
    </xf>
    <xf numFmtId="4" fontId="10" fillId="4" borderId="29" xfId="0" applyNumberFormat="1" applyFont="1" applyFill="1" applyBorder="1" applyAlignment="1" applyProtection="1">
      <alignment horizontal="right" vertical="center"/>
      <protection hidden="1"/>
    </xf>
    <xf numFmtId="4" fontId="10" fillId="4" borderId="12" xfId="0" applyNumberFormat="1" applyFont="1" applyFill="1" applyBorder="1" applyAlignment="1" applyProtection="1">
      <alignment horizontal="right" vertical="center"/>
      <protection hidden="1"/>
    </xf>
    <xf numFmtId="4" fontId="10" fillId="4" borderId="13" xfId="0" applyNumberFormat="1" applyFont="1" applyFill="1" applyBorder="1" applyAlignment="1" applyProtection="1">
      <alignment horizontal="right" vertical="center"/>
      <protection hidden="1"/>
    </xf>
    <xf numFmtId="4" fontId="10" fillId="4" borderId="54" xfId="0" applyNumberFormat="1" applyFont="1" applyFill="1" applyBorder="1" applyAlignment="1" applyProtection="1">
      <alignment horizontal="right" vertical="center"/>
      <protection hidden="1"/>
    </xf>
    <xf numFmtId="0" fontId="11" fillId="0" borderId="1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/>
    </xf>
    <xf numFmtId="4" fontId="18" fillId="0" borderId="8" xfId="0" applyNumberFormat="1" applyFont="1" applyBorder="1" applyAlignment="1" applyProtection="1">
      <alignment horizontal="center" vertical="center" wrapText="1"/>
      <protection hidden="1"/>
    </xf>
    <xf numFmtId="4" fontId="18" fillId="0" borderId="35" xfId="0" applyNumberFormat="1" applyFont="1" applyBorder="1" applyAlignment="1" applyProtection="1">
      <alignment horizontal="center" vertical="center" wrapText="1"/>
      <protection hidden="1"/>
    </xf>
    <xf numFmtId="0" fontId="10" fillId="0" borderId="3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textRotation="9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 vertical="center" textRotation="90"/>
    </xf>
    <xf numFmtId="2" fontId="10" fillId="0" borderId="48" xfId="0" applyNumberFormat="1" applyFont="1" applyBorder="1" applyAlignment="1">
      <alignment horizontal="center" vertical="center" textRotation="90"/>
    </xf>
    <xf numFmtId="2" fontId="10" fillId="0" borderId="24" xfId="0" applyNumberFormat="1" applyFont="1" applyBorder="1" applyAlignment="1">
      <alignment horizontal="center" vertical="center" textRotation="90"/>
    </xf>
    <xf numFmtId="2" fontId="10" fillId="0" borderId="19" xfId="0" applyNumberFormat="1" applyFont="1" applyBorder="1" applyAlignment="1">
      <alignment horizontal="center" vertical="center" textRotation="90" wrapText="1"/>
    </xf>
    <xf numFmtId="2" fontId="10" fillId="0" borderId="52" xfId="0" applyNumberFormat="1" applyFont="1" applyBorder="1" applyAlignment="1">
      <alignment horizontal="center" vertical="center" textRotation="90" wrapText="1"/>
    </xf>
    <xf numFmtId="2" fontId="10" fillId="0" borderId="20" xfId="0" applyNumberFormat="1" applyFont="1" applyBorder="1" applyAlignment="1">
      <alignment horizontal="center" vertical="center" textRotation="90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35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A_1" displayName="LISTA_1" ref="A8:AD33" totalsRowShown="0" headerRowDxfId="34" dataDxfId="32" headerRowBorderDxfId="33" tableBorderDxfId="31" totalsRowBorderDxfId="30">
  <tableColumns count="30">
    <tableColumn id="1" name="A" dataDxfId="29"/>
    <tableColumn id="2" name="B" dataDxfId="28"/>
    <tableColumn id="3" name="C" dataDxfId="27"/>
    <tableColumn id="4" name="D" dataDxfId="26"/>
    <tableColumn id="5" name="E" dataDxfId="25"/>
    <tableColumn id="6" name="F" dataDxfId="24"/>
    <tableColumn id="7" name="G" dataDxfId="23"/>
    <tableColumn id="8" name="H" dataDxfId="22"/>
    <tableColumn id="9" name="I" dataDxfId="21"/>
    <tableColumn id="10" name="J" dataDxfId="20"/>
    <tableColumn id="11" name="K" dataDxfId="19"/>
    <tableColumn id="12" name="L" dataDxfId="18"/>
    <tableColumn id="13" name="M" dataDxfId="17"/>
    <tableColumn id="14" name="N" dataDxfId="16"/>
    <tableColumn id="15" name="O" dataDxfId="15"/>
    <tableColumn id="16" name="P" dataDxfId="14"/>
    <tableColumn id="17" name="Q" dataDxfId="13"/>
    <tableColumn id="18" name="R" dataDxfId="12"/>
    <tableColumn id="19" name="S" dataDxfId="11"/>
    <tableColumn id="20" name="T" dataDxfId="10"/>
    <tableColumn id="21" name="U" dataDxfId="9"/>
    <tableColumn id="22" name="V" dataDxfId="8"/>
    <tableColumn id="23" name="W" dataDxfId="7"/>
    <tableColumn id="24" name="X" dataDxfId="6"/>
    <tableColumn id="25" name="Y" dataDxfId="5"/>
    <tableColumn id="30" name="Z" dataDxfId="4"/>
    <tableColumn id="26" name="AA" dataDxfId="3"/>
    <tableColumn id="27" name="AB" dataDxfId="2"/>
    <tableColumn id="28" name="AC" dataDxfId="1"/>
    <tableColumn id="29" name="AD" dataDxfId="0">
      <calculatedColumnFormula>(LISTA_1[[#This Row],[G]]*$G$6)+(LISTA_1[[#This Row],[H]]*$H$6)+(LISTA_1[[#This Row],[I]]*$I$6)+(LISTA_1[[#This Row],[J]]*$J$6)+(LISTA_1[[#This Row],[K]]*$K$6)+(LISTA_1[[#This Row],[L]]*$L$6)+(LISTA_1[[#This Row],[M]]*$M$6)+(LISTA_1[[#This Row],[N]]*$N$6)+(LISTA_1[[#This Row],[O]]*$O$6)+(LISTA_1[[#This Row],[P]]*$P$6)+(LISTA_1[[#This Row],[Q]]*$Q$6)+(LISTA_1[[#This Row],[R]]*$R$6)+(LISTA_1[[#This Row],[S]]*$S$6)+(LISTA_1[[#This Row],[T]]*$T$6)+(LISTA_1[[#This Row],[U]]*$U$6)+(LISTA_1[[#This Row],[V]]*$V$6)+(LISTA_1[[#This Row],[W]]*$W$6)+(LISTA_1[[#This Row],[Y]]*$Y$6)+(LISTA_1[[#This Row],[AA]]*$AA$6)+(LISTA_1[[#This Row],[AB]]*$AB$6)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/>
    <pageSetUpPr fitToPage="1"/>
  </sheetPr>
  <dimension ref="A1:K41"/>
  <sheetViews>
    <sheetView tabSelected="1" zoomScale="80" zoomScaleNormal="80" workbookViewId="0">
      <selection activeCell="M14" sqref="M14"/>
    </sheetView>
  </sheetViews>
  <sheetFormatPr defaultColWidth="9.109375" defaultRowHeight="20.25" customHeight="1"/>
  <cols>
    <col min="1" max="1" width="21.6640625" style="1" customWidth="1"/>
    <col min="2" max="2" width="16.109375" style="1" customWidth="1"/>
    <col min="3" max="3" width="47.33203125" style="1" customWidth="1"/>
    <col min="4" max="4" width="14.33203125" style="1" customWidth="1"/>
    <col min="5" max="5" width="12.88671875" style="1" customWidth="1"/>
    <col min="6" max="6" width="17.44140625" style="1" customWidth="1"/>
    <col min="7" max="7" width="0.33203125" style="1" customWidth="1"/>
    <col min="8" max="16384" width="9.109375" style="1"/>
  </cols>
  <sheetData>
    <row r="1" spans="1:11" ht="10.5" customHeight="1">
      <c r="F1" s="1" t="s">
        <v>17</v>
      </c>
    </row>
    <row r="2" spans="1:11" ht="21.75" customHeight="1">
      <c r="A2" s="308" t="s">
        <v>89</v>
      </c>
      <c r="B2" s="308"/>
      <c r="C2" s="308"/>
      <c r="D2" s="80"/>
      <c r="E2" s="307"/>
      <c r="F2" s="307"/>
    </row>
    <row r="3" spans="1:11" ht="9" customHeight="1">
      <c r="A3" s="10"/>
      <c r="B3" s="8"/>
      <c r="C3" s="9"/>
      <c r="D3" s="9"/>
      <c r="F3" s="7"/>
    </row>
    <row r="4" spans="1:11" ht="18.75" hidden="1" customHeight="1">
      <c r="A4" s="6"/>
      <c r="B4" s="6"/>
      <c r="C4" s="6"/>
      <c r="D4" s="6"/>
      <c r="E4" s="6"/>
      <c r="F4" s="6"/>
    </row>
    <row r="5" spans="1:11" ht="18.75" customHeight="1" thickBot="1">
      <c r="A5" s="10" t="s">
        <v>10</v>
      </c>
      <c r="B5" s="10"/>
      <c r="C5" s="10"/>
      <c r="D5" s="22" t="s">
        <v>29</v>
      </c>
      <c r="E5" s="316"/>
      <c r="F5" s="316"/>
    </row>
    <row r="6" spans="1:11" s="2" customFormat="1" ht="30" customHeight="1" thickBot="1">
      <c r="A6" s="309" t="s">
        <v>0</v>
      </c>
      <c r="B6" s="310"/>
      <c r="C6" s="311"/>
      <c r="D6" s="12" t="s">
        <v>1</v>
      </c>
      <c r="E6" s="12" t="s">
        <v>2</v>
      </c>
      <c r="F6" s="13" t="s">
        <v>3</v>
      </c>
    </row>
    <row r="7" spans="1:11" s="2" customFormat="1" ht="30" customHeight="1" thickBot="1">
      <c r="A7" s="287" t="s">
        <v>18</v>
      </c>
      <c r="B7" s="288"/>
      <c r="C7" s="288"/>
      <c r="D7" s="288"/>
      <c r="E7" s="288"/>
      <c r="F7" s="289"/>
    </row>
    <row r="8" spans="1:11" s="3" customFormat="1" ht="27" customHeight="1">
      <c r="A8" s="312" t="s">
        <v>109</v>
      </c>
      <c r="B8" s="313"/>
      <c r="C8" s="313"/>
      <c r="D8" s="151">
        <v>170</v>
      </c>
      <c r="E8" s="152"/>
      <c r="F8" s="153">
        <f t="shared" ref="F8:F28" si="0">D8*E8</f>
        <v>0</v>
      </c>
    </row>
    <row r="9" spans="1:11" s="3" customFormat="1" ht="27" customHeight="1">
      <c r="A9" s="312" t="s">
        <v>165</v>
      </c>
      <c r="B9" s="313"/>
      <c r="C9" s="313"/>
      <c r="D9" s="151">
        <v>128</v>
      </c>
      <c r="E9" s="152"/>
      <c r="F9" s="153">
        <f t="shared" si="0"/>
        <v>0</v>
      </c>
    </row>
    <row r="10" spans="1:11" s="3" customFormat="1" ht="27" customHeight="1">
      <c r="A10" s="312" t="s">
        <v>182</v>
      </c>
      <c r="B10" s="313"/>
      <c r="C10" s="313"/>
      <c r="D10" s="151">
        <v>85</v>
      </c>
      <c r="E10" s="152"/>
      <c r="F10" s="153">
        <f t="shared" si="0"/>
        <v>0</v>
      </c>
    </row>
    <row r="11" spans="1:11" s="4" customFormat="1" ht="27" customHeight="1" thickBot="1">
      <c r="A11" s="314" t="s">
        <v>166</v>
      </c>
      <c r="B11" s="315"/>
      <c r="C11" s="315"/>
      <c r="D11" s="15">
        <v>43</v>
      </c>
      <c r="E11" s="52"/>
      <c r="F11" s="153">
        <f t="shared" si="0"/>
        <v>0</v>
      </c>
    </row>
    <row r="12" spans="1:11" ht="30" customHeight="1" thickBot="1">
      <c r="A12" s="287" t="s">
        <v>19</v>
      </c>
      <c r="B12" s="288"/>
      <c r="C12" s="288"/>
      <c r="D12" s="288"/>
      <c r="E12" s="288"/>
      <c r="F12" s="289"/>
      <c r="J12" s="17"/>
      <c r="K12" s="18"/>
    </row>
    <row r="13" spans="1:11" ht="27" customHeight="1">
      <c r="A13" s="283" t="s">
        <v>109</v>
      </c>
      <c r="B13" s="284"/>
      <c r="C13" s="284"/>
      <c r="D13" s="156">
        <v>240</v>
      </c>
      <c r="E13" s="152"/>
      <c r="F13" s="153">
        <f t="shared" si="0"/>
        <v>0</v>
      </c>
      <c r="H13" s="5"/>
    </row>
    <row r="14" spans="1:11" ht="27" customHeight="1">
      <c r="A14" s="283" t="s">
        <v>167</v>
      </c>
      <c r="B14" s="284"/>
      <c r="C14" s="284"/>
      <c r="D14" s="151">
        <v>180</v>
      </c>
      <c r="E14" s="152"/>
      <c r="F14" s="153">
        <f t="shared" si="0"/>
        <v>0</v>
      </c>
      <c r="H14" s="5"/>
    </row>
    <row r="15" spans="1:11" ht="27" customHeight="1">
      <c r="A15" s="318" t="s">
        <v>180</v>
      </c>
      <c r="B15" s="319"/>
      <c r="C15" s="320"/>
      <c r="D15" s="151">
        <v>156</v>
      </c>
      <c r="E15" s="152"/>
      <c r="F15" s="153">
        <f t="shared" si="0"/>
        <v>0</v>
      </c>
      <c r="H15" s="5"/>
    </row>
    <row r="16" spans="1:11" ht="27" customHeight="1">
      <c r="A16" s="299" t="s">
        <v>185</v>
      </c>
      <c r="B16" s="300"/>
      <c r="C16" s="300"/>
      <c r="D16" s="154">
        <v>120</v>
      </c>
      <c r="E16" s="54"/>
      <c r="F16" s="153">
        <f t="shared" si="0"/>
        <v>0</v>
      </c>
    </row>
    <row r="17" spans="1:10" s="4" customFormat="1" ht="27" customHeight="1" thickBot="1">
      <c r="A17" s="314" t="s">
        <v>168</v>
      </c>
      <c r="B17" s="315"/>
      <c r="C17" s="315"/>
      <c r="D17" s="161">
        <v>55</v>
      </c>
      <c r="E17" s="155"/>
      <c r="F17" s="153">
        <f t="shared" si="0"/>
        <v>0</v>
      </c>
    </row>
    <row r="18" spans="1:10" s="4" customFormat="1" ht="30" customHeight="1" thickBot="1">
      <c r="A18" s="287" t="s">
        <v>169</v>
      </c>
      <c r="B18" s="288"/>
      <c r="C18" s="288"/>
      <c r="D18" s="288"/>
      <c r="E18" s="288"/>
      <c r="F18" s="289"/>
    </row>
    <row r="19" spans="1:10" s="4" customFormat="1" ht="27" customHeight="1">
      <c r="A19" s="317" t="s">
        <v>199</v>
      </c>
      <c r="B19" s="303"/>
      <c r="C19" s="303"/>
      <c r="D19" s="156">
        <v>60</v>
      </c>
      <c r="E19" s="55"/>
      <c r="F19" s="157">
        <f t="shared" si="0"/>
        <v>0</v>
      </c>
    </row>
    <row r="20" spans="1:10" s="4" customFormat="1" ht="27" customHeight="1" thickBot="1">
      <c r="A20" s="283" t="s">
        <v>200</v>
      </c>
      <c r="B20" s="284"/>
      <c r="C20" s="284"/>
      <c r="D20" s="151">
        <v>30</v>
      </c>
      <c r="E20" s="152"/>
      <c r="F20" s="153">
        <f t="shared" si="0"/>
        <v>0</v>
      </c>
    </row>
    <row r="21" spans="1:10" s="4" customFormat="1" ht="27" customHeight="1" thickBot="1">
      <c r="A21" s="285" t="s">
        <v>231</v>
      </c>
      <c r="B21" s="286"/>
      <c r="C21" s="286"/>
      <c r="D21" s="136" t="s">
        <v>11</v>
      </c>
      <c r="E21" s="85">
        <f>E19+E20+E23</f>
        <v>0</v>
      </c>
      <c r="F21" s="137" t="s">
        <v>11</v>
      </c>
    </row>
    <row r="22" spans="1:10" s="4" customFormat="1" ht="27" customHeight="1" thickBot="1">
      <c r="A22" s="287" t="s">
        <v>230</v>
      </c>
      <c r="B22" s="288"/>
      <c r="C22" s="288"/>
      <c r="D22" s="288"/>
      <c r="E22" s="288"/>
      <c r="F22" s="289"/>
    </row>
    <row r="23" spans="1:10" s="4" customFormat="1" ht="27" customHeight="1">
      <c r="A23" s="299" t="s">
        <v>202</v>
      </c>
      <c r="B23" s="300"/>
      <c r="C23" s="300"/>
      <c r="D23" s="154">
        <v>1700</v>
      </c>
      <c r="E23" s="152"/>
      <c r="F23" s="153">
        <f t="shared" si="0"/>
        <v>0</v>
      </c>
    </row>
    <row r="24" spans="1:10" s="4" customFormat="1" ht="27" customHeight="1" thickBot="1">
      <c r="A24" s="305" t="s">
        <v>203</v>
      </c>
      <c r="B24" s="306"/>
      <c r="C24" s="306"/>
      <c r="D24" s="27">
        <v>1400</v>
      </c>
      <c r="E24" s="158"/>
      <c r="F24" s="159">
        <f t="shared" ref="F24" si="1">D24*E24</f>
        <v>0</v>
      </c>
    </row>
    <row r="25" spans="1:10" s="4" customFormat="1" ht="27" customHeight="1" thickBot="1">
      <c r="A25" s="285" t="s">
        <v>201</v>
      </c>
      <c r="B25" s="286"/>
      <c r="C25" s="286"/>
      <c r="D25" s="136" t="s">
        <v>11</v>
      </c>
      <c r="E25" s="85">
        <f>E23+E24</f>
        <v>0</v>
      </c>
      <c r="F25" s="137" t="s">
        <v>11</v>
      </c>
    </row>
    <row r="26" spans="1:10" ht="27" customHeight="1">
      <c r="A26" s="301" t="s">
        <v>5</v>
      </c>
      <c r="B26" s="303" t="s">
        <v>8</v>
      </c>
      <c r="C26" s="303"/>
      <c r="D26" s="160">
        <v>30</v>
      </c>
      <c r="E26" s="55"/>
      <c r="F26" s="157">
        <f t="shared" si="0"/>
        <v>0</v>
      </c>
    </row>
    <row r="27" spans="1:10" ht="27" customHeight="1" thickBot="1">
      <c r="A27" s="302"/>
      <c r="B27" s="304" t="s">
        <v>21</v>
      </c>
      <c r="C27" s="304"/>
      <c r="D27" s="161">
        <v>1</v>
      </c>
      <c r="E27" s="53"/>
      <c r="F27" s="162">
        <f t="shared" si="0"/>
        <v>0</v>
      </c>
    </row>
    <row r="28" spans="1:10" ht="27" customHeight="1" thickBot="1">
      <c r="A28" s="135" t="s">
        <v>20</v>
      </c>
      <c r="B28" s="290" t="s">
        <v>6</v>
      </c>
      <c r="C28" s="290"/>
      <c r="D28" s="163">
        <v>10</v>
      </c>
      <c r="E28" s="164"/>
      <c r="F28" s="153">
        <f t="shared" si="0"/>
        <v>0</v>
      </c>
    </row>
    <row r="29" spans="1:10" s="4" customFormat="1" ht="59.25" customHeight="1">
      <c r="A29" s="291" t="s">
        <v>4</v>
      </c>
      <c r="B29" s="56"/>
      <c r="C29" s="57"/>
      <c r="D29" s="293" t="s">
        <v>9</v>
      </c>
      <c r="E29" s="295">
        <f>B29</f>
        <v>0</v>
      </c>
      <c r="F29" s="296"/>
    </row>
    <row r="30" spans="1:10" ht="17.25" customHeight="1" thickBot="1">
      <c r="A30" s="292"/>
      <c r="B30" s="19" t="s">
        <v>2</v>
      </c>
      <c r="C30" s="19" t="s">
        <v>22</v>
      </c>
      <c r="D30" s="294"/>
      <c r="E30" s="297" t="s">
        <v>2</v>
      </c>
      <c r="F30" s="298"/>
    </row>
    <row r="31" spans="1:10" ht="39" customHeight="1" thickBot="1">
      <c r="A31" s="11" t="s">
        <v>7</v>
      </c>
      <c r="B31" s="280" t="str">
        <f>TRIM(IF(INT(E31)=0,"zero",IF(MID(TEXT(INT(E31),"000000000000"),1,3)+0&gt;1,IF(LEFT(TEXT(MID(TEXT(INT(E31),"000000000000"),1,3)+0,"000"),1)+0&gt;0,INDEX({"sto";"dwieście";"trzysta";"czterysta";"pięćset";"sześćset";"siedemset";"osiemset";"dziewięćset"},LEFT(TEXT(MID(TEXT(INT(E31),"000000000000"),1,3)+0,"000"),1)+0)&amp;" ","")&amp;IF(RIGHT(TEXT(MID(TEXT(INT(E31)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31),"000000000000"),1,3)+0,"00"),2)+1),INDEX({"dwadzieścia";"trzydzieści";"czterdzieści";"pięćdziesiąt";"sześćdziesiąt";"siedemdziesiąt";"osiemdziesiąt";"dziewięćdziesiąt"},LEFT(RIGHT(TEXT(MID(TEXT(INT(E31),"000000000000"),1,3)+0,"00"),2),1)+0-1)&amp;" "&amp;INDEX({"";"jeden";"dwa";"trzy";"cztery";"pięć";"sześć";"siedem";"osiem";"dziewięć"},RIGHT(TEXT(MID(TEXT(INT(E31),"000000000000"),1,3)+0,"0"),1)+0+1)),"")&amp;" "&amp;IF(MID(TEXT(INT(E31),"000000000000"),1,3)+0&gt;0,INDEX({"miliardów";"miliard";"miliardy"},(MID(TEXT(INT(E31),"000000000000"),1,3)+0=1)+(AND(RIGHT(TEXT(MID(TEXT(INT(E31),"000000000000"),1,3)+0,"0"),1)+0&gt;=2,RIGHT(TEXT(MID(TEXT(INT(E31),"000000000000"),1,3)+0,"0"),1)+0&lt;=4,LEFT(RIGHT(TEXT(MID(TEXT(INT(E31),"000000000000"),1,3)+0,"00"),2),1)+0&lt;&gt;1))*2+1),"")&amp;" "&amp;IF(MID(TEXT(INT(E31),"000000000000"),4,3)+0&gt;1,IF(LEFT(TEXT(MID(TEXT(INT(E31),"000000000000"),4,3)+0,"000"),1)+0&gt;0,INDEX({"sto";"dwieście";"trzysta";"czterysta";"pięćset";"sześćset";"siedemset";"osiemset";"dziewięćset"},LEFT(TEXT(MID(TEXT(INT(E31),"000000000000"),4,3)+0,"000"),1)+0)&amp;" ","")&amp;IF(RIGHT(TEXT(MID(TEXT(INT(E31)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31),"000000000000"),4,3)+0,"00"),2)+1),INDEX({"dwadzieścia";"trzydzieści";"czterdzieści";"pięćdziesiąt";"sześćdziesiąt";"siedemdziesiąt";"osiemdziesiąt";"dziewięćdziesiąt"},LEFT(RIGHT(TEXT(MID(TEXT(INT(E31),"000000000000"),4,3)+0,"00"),2),1)+0-1)&amp;" "&amp;INDEX({"";"jeden";"dwa";"trzy";"cztery";"pięć";"sześć";"siedem";"osiem";"dziewięć"},RIGHT(TEXT(MID(TEXT(INT(E31),"000000000000"),4,3)+0,"0"),1)+0+1)),"")&amp;" "&amp;IF(MID(TEXT(INT(E31),"000000000000"),4,3)+0&gt;0,INDEX({"milionów";"milion";"miliony"},(MID(TEXT(INT(E31),"000000000000"),4,3)+0=1)+(AND(RIGHT(TEXT(MID(TEXT(INT(E31),"000000000000"),4,3)+0,"0"),1)+0&gt;=2,RIGHT(TEXT(MID(TEXT(INT(E31),"000000000000"),4,3)+0,"0"),1)+0&lt;=4,LEFT(RIGHT(TEXT(MID(TEXT(INT(E31),"000000000000"),4,3)+0,"00"),2),1)+0&lt;&gt;1))*2+1),"")&amp;" "&amp;IF(MID(TEXT(INT(E31),"000000000000"),7,3)+0&gt;1,IF(LEFT(TEXT(MID(TEXT(INT(E31),"000000000000"),7,3)+0,"000"),1)+0&gt;0,INDEX({"sto";"dwieście";"trzysta";"czterysta";"pięćset";"sześćset";"siedemset";"osiemset";"dziewięćset"},LEFT(TEXT(MID(TEXT(INT(E31),"000000000000"),7,3)+0,"000"),1)+0)&amp;" ","")&amp;IF(RIGHT(TEXT(MID(TEXT(INT(E31)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31),"000000000000"),7,3)+0,"00"),2)+1),INDEX({"dwadzieścia";"trzydzieści";"czterdzieści";"pięćdziesiąt";"sześćdziesiąt";"siedemdziesiąt";"osiemdziesiąt";"dziewięćdziesiąt"},LEFT(RIGHT(TEXT(MID(TEXT(INT(E31),"000000000000"),7,3)+0,"00"),2),1)+0-1)&amp;" "&amp;INDEX({"";"jeden";"dwa";"trzy";"cztery";"pięć";"sześć";"siedem";"osiem";"dziewięć"},RIGHT(TEXT(MID(TEXT(INT(E31),"000000000000"),7,3)+0,"0"),1)+0+1)),"")&amp;" "&amp;IF(MID(TEXT(INT(E31),"000000000000"),7,3)+0&gt;0,INDEX({"tysięcy";"tysiąc";"tysiące"},(MID(TEXT(INT(E31),"000000000000"),7,3)+0=1)+(AND(RIGHT(TEXT(MID(TEXT(INT(E31),"000000000000"),7,3)+0,"0"),1)+0&gt;=2,RIGHT(TEXT(MID(TEXT(INT(E31),"000000000000"),7,3)+0,"0"),1)+0&lt;=4,LEFT(RIGHT(TEXT(MID(TEXT(INT(E31),"000000000000"),7,3)+0,"00"),2),1)+0&lt;&gt;1))*2+1),"")&amp;" "&amp;IF(LEFT(TEXT(MID(TEXT(INT(E31),"000000000000"),10,3)+0,"000"),1)+0&gt;0,INDEX({"sto";"dwieście";"trzysta";"czterysta";"pięćset";"sześćset";"siedemset";"osiemset";"dziewięćset"},LEFT(TEXT(MID(TEXT(INT(E31),"000000000000"),10,3)+0,"000"),1)+0)&amp;" ","")&amp;IF(RIGHT(TEXT(MID(TEXT(INT(E31)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31),"000000000000"),10,3)+0,"00"),2)+1),INDEX({"dwadzieścia";"trzydzieści";"czterdzieści";"pięćdziesiąt";"sześćdziesiąt";"siedemdziesiąt";"osiemdziesiąt";"dziewięćdziesiąt"},LEFT(RIGHT(TEXT(MID(TEXT(INT(E31),"000000000000"),10,3)+0,"00"),2),1)+0-1)&amp;" "&amp;INDEX({"";"jeden";"dwa";"trzy";"cztery";"pięć";"sześć";"siedem";"osiem";"dziewięć"},RIGHT(TEXT(MID(TEXT(INT(E31),"000000000000"),10,3)+0,"0"),1)+0+1)))&amp;" "&amp;INDEX({"złotych";"złoty";"złote"},(INT(E31)=1)+(AND(RIGHT(TEXT(INT(E31),"0"),1)+0&gt;=2,RIGHT(TEXT(INT(E31),"0"),1)+0&lt;=4,LEFT(RIGHT(TEXT(INT(E31),"00"),2),1)+0&lt;&gt;1))*2+1)&amp;" "&amp;IF(RIGHT(TEXT(INT(E31*100)/100,"0,00"),2)+0=0,"zero",IF(RIGHT(TEXT(RIGHT(TEXT(INT(E31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31*100)/100,"0,00"),2)+0,"00"),2)+1),INDEX({"dwadzieścia";"trzydzieści";"czterdzieści";"pięćdziesiąt";"sześćdziesiąt";"siedemdziesiąt";"osiemdziesiąt";"dziewięćdziesiąt"},LEFT(RIGHT(TEXT(RIGHT(TEXT(INT(E31*100)/100,"0,00"),2)+0,"00"),2),1)+0-1)&amp;" "&amp;INDEX({"";"jeden";"dwa";"trzy";"cztery";"pięć";"sześć";"siedem";"osiem";"dziewięć"},RIGHT(TEXT(RIGHT(TEXT(INT(E31*100)/100,"0,00"),2)+0,"0"),1)+0+1)))&amp;" "&amp;INDEX({"groszy";"grosz";"grosze"},(RIGHT(TEXT(INT(E31*100)/100,"0,00"),2)+0=1)+(AND(RIGHT(TEXT(RIGHT(TEXT(INT(E31*100)/100,"0,00"),2)+0,"0"),1)+0&gt;=2,RIGHT(TEXT(RIGHT(TEXT(INT(E31*100)/100,"0,00"),2)+0,"0"),1)+0&lt;=4,LEFT(RIGHT(TEXT(RIGHT(TEXT(INT(E31*100)/100,"0,00"),2)+0,"00"),2),1)+0&lt;&gt;1))*2+1))</f>
        <v>zero złotych zero groszy</v>
      </c>
      <c r="C31" s="281"/>
      <c r="D31" s="282"/>
      <c r="E31" s="263">
        <f>SUM(F19:F28)+SUM(F13:F17)+SUM(F8:F11)</f>
        <v>0</v>
      </c>
      <c r="F31" s="264"/>
      <c r="J31" s="26"/>
    </row>
    <row r="32" spans="1:10" ht="54" customHeight="1">
      <c r="A32" s="272"/>
      <c r="B32" s="273"/>
      <c r="C32" s="273"/>
      <c r="D32" s="273"/>
      <c r="E32" s="273"/>
      <c r="F32" s="274"/>
    </row>
    <row r="33" spans="1:6" ht="22.5" customHeight="1">
      <c r="A33" s="269" t="s">
        <v>27</v>
      </c>
      <c r="B33" s="265"/>
      <c r="C33" s="20"/>
      <c r="D33" s="265" t="s">
        <v>27</v>
      </c>
      <c r="E33" s="265"/>
      <c r="F33" s="266"/>
    </row>
    <row r="34" spans="1:6" ht="18" customHeight="1" thickBot="1">
      <c r="A34" s="270" t="s">
        <v>28</v>
      </c>
      <c r="B34" s="271"/>
      <c r="C34" s="21"/>
      <c r="D34" s="267" t="s">
        <v>26</v>
      </c>
      <c r="E34" s="267"/>
      <c r="F34" s="268"/>
    </row>
    <row r="35" spans="1:6" ht="5.25" customHeight="1" thickBot="1">
      <c r="A35" s="6"/>
      <c r="B35" s="6"/>
      <c r="C35" s="6"/>
      <c r="D35" s="6"/>
      <c r="E35" s="6"/>
      <c r="F35" s="6"/>
    </row>
    <row r="36" spans="1:6" ht="14.25" customHeight="1">
      <c r="A36" s="275" t="s">
        <v>13</v>
      </c>
      <c r="B36" s="276"/>
      <c r="C36" s="276"/>
      <c r="D36" s="276"/>
      <c r="E36" s="276"/>
      <c r="F36" s="277"/>
    </row>
    <row r="37" spans="1:6" ht="28.5" customHeight="1">
      <c r="A37" s="278" t="s">
        <v>14</v>
      </c>
      <c r="B37" s="278"/>
      <c r="C37" s="279" t="s">
        <v>16</v>
      </c>
      <c r="D37" s="279"/>
      <c r="E37" s="279" t="s">
        <v>15</v>
      </c>
      <c r="F37" s="279"/>
    </row>
    <row r="38" spans="1:6" ht="29.25" customHeight="1">
      <c r="A38" s="126" t="s">
        <v>23</v>
      </c>
      <c r="C38" s="279"/>
      <c r="D38" s="279"/>
      <c r="E38" s="279"/>
      <c r="F38" s="279"/>
    </row>
    <row r="39" spans="1:6" ht="33" customHeight="1">
      <c r="A39" s="126" t="s">
        <v>3</v>
      </c>
      <c r="B39" s="165"/>
      <c r="C39" s="279"/>
      <c r="D39" s="279"/>
      <c r="E39" s="279"/>
      <c r="F39" s="279"/>
    </row>
    <row r="40" spans="1:6" ht="87" customHeight="1">
      <c r="A40" s="262" t="s">
        <v>24</v>
      </c>
      <c r="B40" s="262"/>
      <c r="C40" s="262"/>
      <c r="D40" s="262"/>
      <c r="E40" s="262"/>
      <c r="F40" s="262"/>
    </row>
    <row r="41" spans="1:6" ht="20.25" customHeight="1">
      <c r="A41" s="262" t="s">
        <v>25</v>
      </c>
      <c r="B41" s="262"/>
      <c r="C41" s="262"/>
      <c r="D41" s="262"/>
      <c r="E41" s="262"/>
      <c r="F41" s="262"/>
    </row>
  </sheetData>
  <sheetProtection algorithmName="SHA-512" hashValue="gbLMgO9RnNh3h2WVaNsyibfz48DGUa+br6BKPrlaMB5n9j9IpK9s51abKxdmcSjgpGsrSJMKXoRO17LRqa2wzQ==" saltValue="YJf67qHiyPAOoGqK0GFiGg==" spinCount="100000" sheet="1" objects="1" scenarios="1"/>
  <mergeCells count="46">
    <mergeCell ref="A13:C13"/>
    <mergeCell ref="A16:C16"/>
    <mergeCell ref="A17:C17"/>
    <mergeCell ref="A18:F18"/>
    <mergeCell ref="A19:C19"/>
    <mergeCell ref="A14:C14"/>
    <mergeCell ref="A15:C15"/>
    <mergeCell ref="E2:F2"/>
    <mergeCell ref="A2:C2"/>
    <mergeCell ref="A12:F12"/>
    <mergeCell ref="A6:C6"/>
    <mergeCell ref="A7:F7"/>
    <mergeCell ref="A8:C8"/>
    <mergeCell ref="A11:C11"/>
    <mergeCell ref="E5:F5"/>
    <mergeCell ref="A9:C9"/>
    <mergeCell ref="A10:C10"/>
    <mergeCell ref="A20:C20"/>
    <mergeCell ref="A21:C21"/>
    <mergeCell ref="A22:F22"/>
    <mergeCell ref="B28:C28"/>
    <mergeCell ref="A29:A30"/>
    <mergeCell ref="D29:D30"/>
    <mergeCell ref="E29:F29"/>
    <mergeCell ref="E30:F30"/>
    <mergeCell ref="A23:C23"/>
    <mergeCell ref="A25:C25"/>
    <mergeCell ref="A26:A27"/>
    <mergeCell ref="B26:C26"/>
    <mergeCell ref="B27:C27"/>
    <mergeCell ref="A24:C24"/>
    <mergeCell ref="A40:F40"/>
    <mergeCell ref="A41:F41"/>
    <mergeCell ref="E31:F31"/>
    <mergeCell ref="D33:F33"/>
    <mergeCell ref="D34:F34"/>
    <mergeCell ref="A33:B33"/>
    <mergeCell ref="A34:B34"/>
    <mergeCell ref="A32:F32"/>
    <mergeCell ref="A36:F36"/>
    <mergeCell ref="A37:B37"/>
    <mergeCell ref="C37:D37"/>
    <mergeCell ref="E37:F37"/>
    <mergeCell ref="C38:D39"/>
    <mergeCell ref="E38:F39"/>
    <mergeCell ref="B31:D31"/>
  </mergeCells>
  <printOptions verticalCentered="1"/>
  <pageMargins left="0.62992125984251968" right="0.23622047244094491" top="0.35433070866141736" bottom="0.35433070866141736" header="0.11811023622047245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0"/>
    <pageSetUpPr fitToPage="1"/>
  </sheetPr>
  <dimension ref="A1:Q22"/>
  <sheetViews>
    <sheetView zoomScale="69" zoomScaleNormal="69" workbookViewId="0">
      <selection activeCell="D12" sqref="D12"/>
    </sheetView>
  </sheetViews>
  <sheetFormatPr defaultRowHeight="13.2"/>
  <cols>
    <col min="1" max="1" width="4.44140625" bestFit="1" customWidth="1"/>
    <col min="2" max="2" width="43.33203125" customWidth="1"/>
    <col min="3" max="3" width="9.5546875" customWidth="1"/>
    <col min="4" max="4" width="9.88671875" customWidth="1"/>
    <col min="5" max="5" width="9.44140625" customWidth="1"/>
    <col min="6" max="6" width="9.5546875" customWidth="1"/>
    <col min="7" max="7" width="9.33203125" customWidth="1"/>
    <col min="8" max="8" width="9.88671875" customWidth="1"/>
    <col min="9" max="9" width="11.109375" bestFit="1" customWidth="1"/>
    <col min="10" max="10" width="11.6640625" customWidth="1"/>
    <col min="11" max="12" width="11.109375" customWidth="1"/>
    <col min="13" max="14" width="7.5546875" customWidth="1"/>
    <col min="15" max="15" width="7" customWidth="1"/>
    <col min="16" max="16" width="16.44140625" customWidth="1"/>
    <col min="17" max="17" width="15.33203125" customWidth="1"/>
  </cols>
  <sheetData>
    <row r="1" spans="1:17">
      <c r="A1" s="431" t="s">
        <v>215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</row>
    <row r="2" spans="1:17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</row>
    <row r="3" spans="1:17">
      <c r="A3" s="548" t="s">
        <v>106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</row>
    <row r="4" spans="1:17" ht="13.8" thickBot="1"/>
    <row r="5" spans="1:17" ht="31.5" customHeight="1">
      <c r="A5" s="550" t="s">
        <v>46</v>
      </c>
      <c r="B5" s="552" t="s">
        <v>47</v>
      </c>
      <c r="C5" s="550" t="s">
        <v>48</v>
      </c>
      <c r="D5" s="551"/>
      <c r="E5" s="552"/>
      <c r="F5" s="557" t="s">
        <v>49</v>
      </c>
      <c r="G5" s="558"/>
      <c r="H5" s="558"/>
      <c r="I5" s="558"/>
      <c r="J5" s="558"/>
      <c r="K5" s="558"/>
      <c r="L5" s="559"/>
      <c r="M5" s="560" t="s">
        <v>51</v>
      </c>
      <c r="N5" s="563" t="s">
        <v>213</v>
      </c>
      <c r="O5" s="563" t="s">
        <v>214</v>
      </c>
      <c r="P5" s="544" t="s">
        <v>50</v>
      </c>
      <c r="Q5" s="436" t="s">
        <v>3</v>
      </c>
    </row>
    <row r="6" spans="1:17" ht="91.5" customHeight="1" thickBot="1">
      <c r="A6" s="553"/>
      <c r="B6" s="555"/>
      <c r="C6" s="256" t="s">
        <v>52</v>
      </c>
      <c r="D6" s="257" t="s">
        <v>53</v>
      </c>
      <c r="E6" s="258" t="s">
        <v>210</v>
      </c>
      <c r="F6" s="256" t="s">
        <v>52</v>
      </c>
      <c r="G6" s="257" t="s">
        <v>53</v>
      </c>
      <c r="H6" s="257" t="s">
        <v>210</v>
      </c>
      <c r="I6" s="257" t="s">
        <v>212</v>
      </c>
      <c r="J6" s="257" t="s">
        <v>224</v>
      </c>
      <c r="K6" s="257" t="s">
        <v>225</v>
      </c>
      <c r="L6" s="259" t="s">
        <v>226</v>
      </c>
      <c r="M6" s="561"/>
      <c r="N6" s="564"/>
      <c r="O6" s="564"/>
      <c r="P6" s="545"/>
      <c r="Q6" s="437"/>
    </row>
    <row r="7" spans="1:17" ht="28.5" customHeight="1" thickBot="1">
      <c r="A7" s="554"/>
      <c r="B7" s="556"/>
      <c r="C7" s="252">
        <v>45</v>
      </c>
      <c r="D7" s="12">
        <v>90</v>
      </c>
      <c r="E7" s="253">
        <v>170</v>
      </c>
      <c r="F7" s="252">
        <v>80</v>
      </c>
      <c r="G7" s="12">
        <v>160</v>
      </c>
      <c r="H7" s="12">
        <v>300</v>
      </c>
      <c r="I7" s="12">
        <v>550</v>
      </c>
      <c r="J7" s="12">
        <v>650</v>
      </c>
      <c r="K7" s="12">
        <v>2350</v>
      </c>
      <c r="L7" s="13">
        <v>2500</v>
      </c>
      <c r="M7" s="562"/>
      <c r="N7" s="565"/>
      <c r="O7" s="565"/>
      <c r="P7" s="546"/>
      <c r="Q7" s="547"/>
    </row>
    <row r="8" spans="1:17" ht="30" customHeight="1">
      <c r="A8" s="61">
        <v>1</v>
      </c>
      <c r="B8" s="62"/>
      <c r="C8" s="92"/>
      <c r="D8" s="93"/>
      <c r="E8" s="248"/>
      <c r="F8" s="92"/>
      <c r="G8" s="93"/>
      <c r="H8" s="93"/>
      <c r="I8" s="93"/>
      <c r="J8" s="93"/>
      <c r="K8" s="93"/>
      <c r="L8" s="94"/>
      <c r="M8" s="91"/>
      <c r="N8" s="67"/>
      <c r="O8" s="67"/>
      <c r="P8" s="249"/>
      <c r="Q8" s="63"/>
    </row>
    <row r="9" spans="1:17" ht="30" customHeight="1">
      <c r="A9" s="64">
        <v>2</v>
      </c>
      <c r="B9" s="65"/>
      <c r="C9" s="66"/>
      <c r="D9" s="67"/>
      <c r="E9" s="65"/>
      <c r="F9" s="66"/>
      <c r="G9" s="67"/>
      <c r="H9" s="67"/>
      <c r="I9" s="67"/>
      <c r="J9" s="67"/>
      <c r="K9" s="67"/>
      <c r="L9" s="68"/>
      <c r="M9" s="91"/>
      <c r="N9" s="67"/>
      <c r="O9" s="67"/>
      <c r="P9" s="250"/>
      <c r="Q9" s="69"/>
    </row>
    <row r="10" spans="1:17" ht="30" customHeight="1">
      <c r="A10" s="64">
        <v>3</v>
      </c>
      <c r="B10" s="65"/>
      <c r="C10" s="66"/>
      <c r="D10" s="67"/>
      <c r="E10" s="65"/>
      <c r="F10" s="66"/>
      <c r="G10" s="67"/>
      <c r="H10" s="67"/>
      <c r="I10" s="67"/>
      <c r="J10" s="67"/>
      <c r="K10" s="67"/>
      <c r="L10" s="68"/>
      <c r="M10" s="91"/>
      <c r="N10" s="67"/>
      <c r="O10" s="67"/>
      <c r="P10" s="250"/>
      <c r="Q10" s="69"/>
    </row>
    <row r="11" spans="1:17" ht="30" customHeight="1">
      <c r="A11" s="64">
        <v>4</v>
      </c>
      <c r="B11" s="65"/>
      <c r="C11" s="66"/>
      <c r="D11" s="67"/>
      <c r="E11" s="65"/>
      <c r="F11" s="66"/>
      <c r="G11" s="67"/>
      <c r="H11" s="67"/>
      <c r="I11" s="67"/>
      <c r="J11" s="67"/>
      <c r="K11" s="67"/>
      <c r="L11" s="68"/>
      <c r="M11" s="91"/>
      <c r="N11" s="67"/>
      <c r="O11" s="67"/>
      <c r="P11" s="250"/>
      <c r="Q11" s="69"/>
    </row>
    <row r="12" spans="1:17" ht="30" customHeight="1">
      <c r="A12" s="64">
        <v>5</v>
      </c>
      <c r="B12" s="65"/>
      <c r="C12" s="66"/>
      <c r="D12" s="67"/>
      <c r="E12" s="65"/>
      <c r="F12" s="66"/>
      <c r="G12" s="67"/>
      <c r="H12" s="67"/>
      <c r="I12" s="67"/>
      <c r="J12" s="67"/>
      <c r="K12" s="67"/>
      <c r="L12" s="68"/>
      <c r="M12" s="91"/>
      <c r="N12" s="67"/>
      <c r="O12" s="67"/>
      <c r="P12" s="250"/>
      <c r="Q12" s="69"/>
    </row>
    <row r="13" spans="1:17" ht="30" customHeight="1">
      <c r="A13" s="64">
        <v>6</v>
      </c>
      <c r="B13" s="65"/>
      <c r="C13" s="66"/>
      <c r="D13" s="67"/>
      <c r="E13" s="65"/>
      <c r="F13" s="66"/>
      <c r="G13" s="67"/>
      <c r="H13" s="67"/>
      <c r="I13" s="67"/>
      <c r="J13" s="67"/>
      <c r="K13" s="67"/>
      <c r="L13" s="68"/>
      <c r="M13" s="91"/>
      <c r="N13" s="67"/>
      <c r="O13" s="67"/>
      <c r="P13" s="250"/>
      <c r="Q13" s="69"/>
    </row>
    <row r="14" spans="1:17" ht="30" customHeight="1">
      <c r="A14" s="64">
        <v>7</v>
      </c>
      <c r="B14" s="65"/>
      <c r="C14" s="66"/>
      <c r="D14" s="67"/>
      <c r="E14" s="65"/>
      <c r="F14" s="66"/>
      <c r="G14" s="67"/>
      <c r="H14" s="67"/>
      <c r="I14" s="67"/>
      <c r="J14" s="67"/>
      <c r="K14" s="67"/>
      <c r="L14" s="68"/>
      <c r="M14" s="91"/>
      <c r="N14" s="67"/>
      <c r="O14" s="67"/>
      <c r="P14" s="250"/>
      <c r="Q14" s="69"/>
    </row>
    <row r="15" spans="1:17" ht="30" customHeight="1">
      <c r="A15" s="64">
        <v>8</v>
      </c>
      <c r="B15" s="65"/>
      <c r="C15" s="66"/>
      <c r="D15" s="67"/>
      <c r="E15" s="65"/>
      <c r="F15" s="66"/>
      <c r="G15" s="67"/>
      <c r="H15" s="67"/>
      <c r="I15" s="67"/>
      <c r="J15" s="67"/>
      <c r="K15" s="67"/>
      <c r="L15" s="68"/>
      <c r="M15" s="91"/>
      <c r="N15" s="67"/>
      <c r="O15" s="67"/>
      <c r="P15" s="250"/>
      <c r="Q15" s="69"/>
    </row>
    <row r="16" spans="1:17" ht="30" customHeight="1">
      <c r="A16" s="64">
        <v>9</v>
      </c>
      <c r="B16" s="65"/>
      <c r="C16" s="66"/>
      <c r="D16" s="67"/>
      <c r="E16" s="65"/>
      <c r="F16" s="66"/>
      <c r="G16" s="67"/>
      <c r="H16" s="67"/>
      <c r="I16" s="67"/>
      <c r="J16" s="67"/>
      <c r="K16" s="67"/>
      <c r="L16" s="68"/>
      <c r="M16" s="91"/>
      <c r="N16" s="67"/>
      <c r="O16" s="67"/>
      <c r="P16" s="250"/>
      <c r="Q16" s="69"/>
    </row>
    <row r="17" spans="1:17" ht="30" customHeight="1">
      <c r="A17" s="64">
        <v>10</v>
      </c>
      <c r="B17" s="65"/>
      <c r="C17" s="66"/>
      <c r="D17" s="67"/>
      <c r="E17" s="65"/>
      <c r="F17" s="66"/>
      <c r="G17" s="67"/>
      <c r="H17" s="67"/>
      <c r="I17" s="67"/>
      <c r="J17" s="67"/>
      <c r="K17" s="67"/>
      <c r="L17" s="68"/>
      <c r="M17" s="91"/>
      <c r="N17" s="67"/>
      <c r="O17" s="67"/>
      <c r="P17" s="250"/>
      <c r="Q17" s="69"/>
    </row>
    <row r="18" spans="1:17" ht="30" customHeight="1">
      <c r="A18" s="64">
        <v>11</v>
      </c>
      <c r="B18" s="65"/>
      <c r="C18" s="66"/>
      <c r="D18" s="67"/>
      <c r="E18" s="65"/>
      <c r="F18" s="66"/>
      <c r="G18" s="67"/>
      <c r="H18" s="67"/>
      <c r="I18" s="67"/>
      <c r="J18" s="67"/>
      <c r="K18" s="67"/>
      <c r="L18" s="68"/>
      <c r="M18" s="91"/>
      <c r="N18" s="67"/>
      <c r="O18" s="67"/>
      <c r="P18" s="250"/>
      <c r="Q18" s="69"/>
    </row>
    <row r="19" spans="1:17" ht="30" customHeight="1">
      <c r="A19" s="64">
        <v>12</v>
      </c>
      <c r="B19" s="65"/>
      <c r="C19" s="66"/>
      <c r="D19" s="67"/>
      <c r="E19" s="65"/>
      <c r="F19" s="66"/>
      <c r="G19" s="67"/>
      <c r="H19" s="67"/>
      <c r="I19" s="67"/>
      <c r="J19" s="67"/>
      <c r="K19" s="67"/>
      <c r="L19" s="68"/>
      <c r="M19" s="91"/>
      <c r="N19" s="67"/>
      <c r="O19" s="67"/>
      <c r="P19" s="250"/>
      <c r="Q19" s="69"/>
    </row>
    <row r="20" spans="1:17" ht="30" customHeight="1">
      <c r="A20" s="64">
        <v>13</v>
      </c>
      <c r="B20" s="65"/>
      <c r="C20" s="66"/>
      <c r="D20" s="67"/>
      <c r="E20" s="65"/>
      <c r="F20" s="66"/>
      <c r="G20" s="67"/>
      <c r="H20" s="67"/>
      <c r="I20" s="67"/>
      <c r="J20" s="67"/>
      <c r="K20" s="67"/>
      <c r="L20" s="68"/>
      <c r="M20" s="91"/>
      <c r="N20" s="67"/>
      <c r="O20" s="67"/>
      <c r="P20" s="250"/>
      <c r="Q20" s="69"/>
    </row>
    <row r="21" spans="1:17" ht="30" customHeight="1">
      <c r="A21" s="64">
        <v>14</v>
      </c>
      <c r="B21" s="65"/>
      <c r="C21" s="66"/>
      <c r="D21" s="67"/>
      <c r="E21" s="65"/>
      <c r="F21" s="66"/>
      <c r="G21" s="67"/>
      <c r="H21" s="67"/>
      <c r="I21" s="67"/>
      <c r="J21" s="67"/>
      <c r="K21" s="67"/>
      <c r="L21" s="68"/>
      <c r="M21" s="91"/>
      <c r="N21" s="67"/>
      <c r="O21" s="67"/>
      <c r="P21" s="250"/>
      <c r="Q21" s="69"/>
    </row>
    <row r="22" spans="1:17" ht="30" customHeight="1" thickBot="1">
      <c r="A22" s="70">
        <v>15</v>
      </c>
      <c r="B22" s="71"/>
      <c r="C22" s="72"/>
      <c r="D22" s="73"/>
      <c r="E22" s="71"/>
      <c r="F22" s="72"/>
      <c r="G22" s="73"/>
      <c r="H22" s="73"/>
      <c r="I22" s="73"/>
      <c r="J22" s="73"/>
      <c r="K22" s="73"/>
      <c r="L22" s="74"/>
      <c r="M22" s="91"/>
      <c r="N22" s="67"/>
      <c r="O22" s="67"/>
      <c r="P22" s="251"/>
      <c r="Q22" s="75"/>
    </row>
  </sheetData>
  <sheetProtection algorithmName="SHA-512" hashValue="ue7XbIwenrqNUsmKn6+ucT5S6DzJTMj9Ajiacr6lj3PtMWo3W0rfnnGHpPnkIXNleqJmaD157e0wg2UZxZJcDA==" saltValue="oYolASnp7saxv13z8PFwjQ==" spinCount="100000" sheet="1" objects="1" scenarios="1"/>
  <mergeCells count="11">
    <mergeCell ref="P5:P7"/>
    <mergeCell ref="Q5:Q7"/>
    <mergeCell ref="A1:Q2"/>
    <mergeCell ref="A3:Q3"/>
    <mergeCell ref="C5:E5"/>
    <mergeCell ref="A5:A7"/>
    <mergeCell ref="B5:B7"/>
    <mergeCell ref="F5:L5"/>
    <mergeCell ref="M5:M7"/>
    <mergeCell ref="N5:N7"/>
    <mergeCell ref="O5:O7"/>
  </mergeCells>
  <pageMargins left="0.25" right="0.25" top="0.3" bottom="0.31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0"/>
    <pageSetUpPr fitToPage="1"/>
  </sheetPr>
  <dimension ref="A1:G26"/>
  <sheetViews>
    <sheetView topLeftCell="A13" zoomScaleNormal="100" workbookViewId="0">
      <selection activeCell="E21" sqref="E21"/>
    </sheetView>
  </sheetViews>
  <sheetFormatPr defaultColWidth="9.109375" defaultRowHeight="20.25" customHeight="1"/>
  <cols>
    <col min="1" max="1" width="9.109375" style="1"/>
    <col min="2" max="2" width="127.5546875" style="1" customWidth="1"/>
    <col min="3" max="3" width="9.33203125" style="1" customWidth="1"/>
    <col min="4" max="16384" width="9.109375" style="1"/>
  </cols>
  <sheetData>
    <row r="1" spans="1:2" ht="20.25" customHeight="1" thickBot="1">
      <c r="B1" s="120" t="s">
        <v>107</v>
      </c>
    </row>
    <row r="2" spans="1:2" ht="45" customHeight="1">
      <c r="A2" s="568" t="s">
        <v>129</v>
      </c>
      <c r="B2" s="569"/>
    </row>
    <row r="3" spans="1:2" ht="35.1" customHeight="1">
      <c r="A3" s="570" t="s">
        <v>191</v>
      </c>
      <c r="B3" s="571"/>
    </row>
    <row r="4" spans="1:2" ht="40.5" customHeight="1">
      <c r="A4" s="23">
        <v>1</v>
      </c>
      <c r="B4" s="144" t="s">
        <v>134</v>
      </c>
    </row>
    <row r="5" spans="1:2" s="2" customFormat="1" ht="35.1" customHeight="1">
      <c r="A5" s="570" t="s">
        <v>192</v>
      </c>
      <c r="B5" s="571"/>
    </row>
    <row r="6" spans="1:2" s="4" customFormat="1" ht="41.25" customHeight="1">
      <c r="A6" s="23">
        <v>1</v>
      </c>
      <c r="B6" s="144" t="s">
        <v>135</v>
      </c>
    </row>
    <row r="7" spans="1:2" s="4" customFormat="1" ht="40.5" customHeight="1">
      <c r="A7" s="23">
        <v>2</v>
      </c>
      <c r="B7" s="144" t="s">
        <v>177</v>
      </c>
    </row>
    <row r="8" spans="1:2" s="2" customFormat="1" ht="35.1" customHeight="1">
      <c r="A8" s="570" t="s">
        <v>193</v>
      </c>
      <c r="B8" s="571"/>
    </row>
    <row r="9" spans="1:2" s="2" customFormat="1" ht="33" customHeight="1">
      <c r="A9" s="23">
        <v>1</v>
      </c>
      <c r="B9" s="145" t="s">
        <v>30</v>
      </c>
    </row>
    <row r="10" spans="1:2" s="4" customFormat="1" ht="36" customHeight="1">
      <c r="A10" s="23">
        <v>2</v>
      </c>
      <c r="B10" s="144" t="s">
        <v>133</v>
      </c>
    </row>
    <row r="11" spans="1:2" s="4" customFormat="1" ht="40.5" customHeight="1">
      <c r="A11" s="23">
        <v>3</v>
      </c>
      <c r="B11" s="145" t="s">
        <v>136</v>
      </c>
    </row>
    <row r="12" spans="1:2" s="4" customFormat="1" ht="66" customHeight="1">
      <c r="A12" s="572" t="s">
        <v>130</v>
      </c>
      <c r="B12" s="573"/>
    </row>
    <row r="13" spans="1:2" s="4" customFormat="1" ht="35.1" customHeight="1">
      <c r="A13" s="566" t="s">
        <v>194</v>
      </c>
      <c r="B13" s="567"/>
    </row>
    <row r="14" spans="1:2" s="4" customFormat="1" ht="52.2">
      <c r="A14" s="24">
        <v>1</v>
      </c>
      <c r="B14" s="146" t="s">
        <v>195</v>
      </c>
    </row>
    <row r="15" spans="1:2" s="4" customFormat="1" ht="35.1" customHeight="1">
      <c r="A15" s="566" t="s">
        <v>196</v>
      </c>
      <c r="B15" s="567"/>
    </row>
    <row r="16" spans="1:2" s="4" customFormat="1" ht="36" customHeight="1">
      <c r="A16" s="24">
        <v>1</v>
      </c>
      <c r="B16" s="146" t="s">
        <v>228</v>
      </c>
    </row>
    <row r="17" spans="1:7" s="4" customFormat="1" ht="36" customHeight="1">
      <c r="A17" s="24">
        <v>2</v>
      </c>
      <c r="B17" s="146" t="s">
        <v>229</v>
      </c>
    </row>
    <row r="18" spans="1:7" s="4" customFormat="1" ht="36" customHeight="1">
      <c r="A18" s="24">
        <v>3</v>
      </c>
      <c r="B18" s="144" t="s">
        <v>197</v>
      </c>
    </row>
    <row r="19" spans="1:7" ht="35.1" customHeight="1">
      <c r="A19" s="566" t="s">
        <v>198</v>
      </c>
      <c r="B19" s="567"/>
      <c r="F19" s="17"/>
      <c r="G19" s="18"/>
    </row>
    <row r="20" spans="1:7" ht="41.25" customHeight="1">
      <c r="A20" s="24">
        <v>1</v>
      </c>
      <c r="B20" s="146" t="s">
        <v>132</v>
      </c>
      <c r="D20" s="5"/>
    </row>
    <row r="21" spans="1:7" ht="57" customHeight="1">
      <c r="A21" s="24">
        <v>2</v>
      </c>
      <c r="B21" s="146" t="s">
        <v>108</v>
      </c>
      <c r="D21" s="5"/>
    </row>
    <row r="22" spans="1:7" ht="42.75" customHeight="1">
      <c r="A22" s="24">
        <v>3</v>
      </c>
      <c r="B22" s="144" t="s">
        <v>178</v>
      </c>
    </row>
    <row r="23" spans="1:7" s="4" customFormat="1" ht="35.1" customHeight="1">
      <c r="A23" s="566" t="s">
        <v>179</v>
      </c>
      <c r="B23" s="567"/>
    </row>
    <row r="24" spans="1:7" s="4" customFormat="1" ht="36" customHeight="1">
      <c r="A24" s="23">
        <v>1</v>
      </c>
      <c r="B24" s="144" t="s">
        <v>31</v>
      </c>
    </row>
    <row r="25" spans="1:7" s="4" customFormat="1" ht="36" customHeight="1">
      <c r="A25" s="147">
        <v>2</v>
      </c>
      <c r="B25" s="148" t="s">
        <v>133</v>
      </c>
    </row>
    <row r="26" spans="1:7" s="4" customFormat="1" ht="36" customHeight="1" thickBot="1">
      <c r="A26" s="25">
        <v>3</v>
      </c>
      <c r="B26" s="149" t="s">
        <v>131</v>
      </c>
    </row>
  </sheetData>
  <sheetProtection algorithmName="SHA-512" hashValue="X20W7zSUaDxdyY6ymlw2E+JVaf3hSWBbud65kjmGdM7rNOFH1bzXaZajuLRiEYtLEjFYs307mQTT4ex1LshwKA==" saltValue="IhaOmwpkuNCMoEX3Zt4T1g==" spinCount="100000" sheet="1" objects="1" scenarios="1"/>
  <mergeCells count="9">
    <mergeCell ref="A19:B19"/>
    <mergeCell ref="A23:B23"/>
    <mergeCell ref="A2:B2"/>
    <mergeCell ref="A3:B3"/>
    <mergeCell ref="A5:B5"/>
    <mergeCell ref="A12:B12"/>
    <mergeCell ref="A15:B15"/>
    <mergeCell ref="A8:B8"/>
    <mergeCell ref="A13:B13"/>
  </mergeCells>
  <printOptions verticalCentered="1"/>
  <pageMargins left="0.23622047244094491" right="0.23622047244094491" top="0.15748031496062992" bottom="0.15748031496062992" header="0.31496062992125984" footer="0.31496062992125984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0"/>
    <pageSetUpPr fitToPage="1"/>
  </sheetPr>
  <dimension ref="A1:L41"/>
  <sheetViews>
    <sheetView topLeftCell="A7" zoomScale="78" zoomScaleNormal="78" workbookViewId="0">
      <selection activeCell="A23" sqref="A23:G23"/>
    </sheetView>
  </sheetViews>
  <sheetFormatPr defaultColWidth="9.109375" defaultRowHeight="20.25" customHeight="1"/>
  <cols>
    <col min="1" max="1" width="21.6640625" style="1" customWidth="1"/>
    <col min="2" max="2" width="16.109375" style="1" customWidth="1"/>
    <col min="3" max="3" width="26" style="1" customWidth="1"/>
    <col min="4" max="4" width="27.109375" style="1" customWidth="1"/>
    <col min="5" max="5" width="14.33203125" style="1" customWidth="1"/>
    <col min="6" max="6" width="12.88671875" style="1" customWidth="1"/>
    <col min="7" max="7" width="17.44140625" style="1" customWidth="1"/>
    <col min="8" max="8" width="0.33203125" style="1" customWidth="1"/>
    <col min="9" max="16384" width="9.109375" style="1"/>
  </cols>
  <sheetData>
    <row r="1" spans="1:12" ht="21.75" customHeight="1">
      <c r="A1" s="308" t="s">
        <v>126</v>
      </c>
      <c r="B1" s="308"/>
      <c r="C1" s="308"/>
      <c r="D1" s="308"/>
      <c r="E1" s="80"/>
      <c r="F1" s="307"/>
      <c r="G1" s="307"/>
    </row>
    <row r="2" spans="1:12" ht="18.75" hidden="1" customHeight="1">
      <c r="A2" s="6"/>
      <c r="B2" s="6"/>
      <c r="C2" s="6"/>
      <c r="D2" s="6"/>
      <c r="E2" s="6"/>
      <c r="F2" s="6"/>
      <c r="G2" s="6"/>
    </row>
    <row r="3" spans="1:12" ht="18.75" customHeight="1" thickBot="1">
      <c r="A3" s="10" t="s">
        <v>10</v>
      </c>
      <c r="B3" s="10"/>
      <c r="C3" s="10"/>
      <c r="D3" s="10"/>
      <c r="E3" s="10"/>
      <c r="F3" s="58" t="s">
        <v>12</v>
      </c>
      <c r="G3" s="58"/>
    </row>
    <row r="4" spans="1:12" s="2" customFormat="1" ht="16.2" thickBot="1">
      <c r="A4" s="309" t="s">
        <v>0</v>
      </c>
      <c r="B4" s="310"/>
      <c r="C4" s="310"/>
      <c r="D4" s="311"/>
      <c r="E4" s="12" t="s">
        <v>1</v>
      </c>
      <c r="F4" s="12" t="s">
        <v>2</v>
      </c>
      <c r="G4" s="13" t="s">
        <v>3</v>
      </c>
    </row>
    <row r="5" spans="1:12" s="2" customFormat="1" ht="30" customHeight="1" thickBot="1">
      <c r="A5" s="287" t="s">
        <v>18</v>
      </c>
      <c r="B5" s="288"/>
      <c r="C5" s="288"/>
      <c r="D5" s="288"/>
      <c r="E5" s="288"/>
      <c r="F5" s="288"/>
      <c r="G5" s="289"/>
    </row>
    <row r="6" spans="1:12" s="3" customFormat="1" ht="27" customHeight="1">
      <c r="A6" s="312" t="s">
        <v>109</v>
      </c>
      <c r="B6" s="313"/>
      <c r="C6" s="313"/>
      <c r="D6" s="313"/>
      <c r="E6" s="151">
        <v>170</v>
      </c>
      <c r="F6" s="152"/>
      <c r="G6" s="166">
        <f t="shared" ref="G6:G29" si="0">E6*F6</f>
        <v>0</v>
      </c>
    </row>
    <row r="7" spans="1:12" s="4" customFormat="1" ht="27" customHeight="1">
      <c r="A7" s="314" t="s">
        <v>111</v>
      </c>
      <c r="B7" s="315"/>
      <c r="C7" s="315"/>
      <c r="D7" s="315"/>
      <c r="E7" s="15">
        <v>128</v>
      </c>
      <c r="F7" s="52"/>
      <c r="G7" s="166">
        <f t="shared" si="0"/>
        <v>0</v>
      </c>
    </row>
    <row r="8" spans="1:12" s="4" customFormat="1" ht="27" customHeight="1">
      <c r="A8" s="314" t="s">
        <v>112</v>
      </c>
      <c r="B8" s="315"/>
      <c r="C8" s="315"/>
      <c r="D8" s="315"/>
      <c r="E8" s="15">
        <v>85</v>
      </c>
      <c r="F8" s="52"/>
      <c r="G8" s="166">
        <f t="shared" si="0"/>
        <v>0</v>
      </c>
    </row>
    <row r="9" spans="1:12" s="4" customFormat="1" ht="27" customHeight="1">
      <c r="A9" s="314" t="s">
        <v>181</v>
      </c>
      <c r="B9" s="315"/>
      <c r="C9" s="315"/>
      <c r="D9" s="315"/>
      <c r="E9" s="15">
        <v>85</v>
      </c>
      <c r="F9" s="52"/>
      <c r="G9" s="166">
        <f t="shared" si="0"/>
        <v>0</v>
      </c>
    </row>
    <row r="10" spans="1:12" s="4" customFormat="1" ht="27" customHeight="1">
      <c r="A10" s="314" t="s">
        <v>113</v>
      </c>
      <c r="B10" s="315"/>
      <c r="C10" s="315"/>
      <c r="D10" s="315"/>
      <c r="E10" s="15">
        <v>43</v>
      </c>
      <c r="F10" s="52"/>
      <c r="G10" s="166">
        <f t="shared" si="0"/>
        <v>0</v>
      </c>
    </row>
    <row r="11" spans="1:12" s="4" customFormat="1" ht="27" customHeight="1">
      <c r="A11" s="326" t="s">
        <v>114</v>
      </c>
      <c r="B11" s="327"/>
      <c r="C11" s="327"/>
      <c r="D11" s="327"/>
      <c r="E11" s="15">
        <v>43</v>
      </c>
      <c r="F11" s="52"/>
      <c r="G11" s="166">
        <f t="shared" si="0"/>
        <v>0</v>
      </c>
    </row>
    <row r="12" spans="1:12" ht="27" customHeight="1" thickBot="1">
      <c r="A12" s="328" t="s">
        <v>110</v>
      </c>
      <c r="B12" s="304"/>
      <c r="C12" s="304"/>
      <c r="D12" s="304"/>
      <c r="E12" s="16">
        <v>43</v>
      </c>
      <c r="F12" s="53"/>
      <c r="G12" s="166">
        <f t="shared" si="0"/>
        <v>0</v>
      </c>
      <c r="K12" s="17"/>
      <c r="L12" s="18"/>
    </row>
    <row r="13" spans="1:12" ht="30" customHeight="1" thickBot="1">
      <c r="A13" s="287" t="s">
        <v>19</v>
      </c>
      <c r="B13" s="288"/>
      <c r="C13" s="288"/>
      <c r="D13" s="288"/>
      <c r="E13" s="288"/>
      <c r="F13" s="288"/>
      <c r="G13" s="289"/>
      <c r="K13" s="17"/>
      <c r="L13" s="18"/>
    </row>
    <row r="14" spans="1:12" ht="27" customHeight="1">
      <c r="A14" s="317" t="s">
        <v>109</v>
      </c>
      <c r="B14" s="303"/>
      <c r="C14" s="303"/>
      <c r="D14" s="303"/>
      <c r="E14" s="156">
        <v>240</v>
      </c>
      <c r="F14" s="55"/>
      <c r="G14" s="167">
        <f t="shared" si="0"/>
        <v>0</v>
      </c>
      <c r="I14" s="5"/>
    </row>
    <row r="15" spans="1:12" ht="27" customHeight="1">
      <c r="A15" s="283" t="s">
        <v>170</v>
      </c>
      <c r="B15" s="284"/>
      <c r="C15" s="284"/>
      <c r="D15" s="284"/>
      <c r="E15" s="151">
        <v>180</v>
      </c>
      <c r="F15" s="152"/>
      <c r="G15" s="166">
        <f t="shared" si="0"/>
        <v>0</v>
      </c>
      <c r="I15" s="5"/>
    </row>
    <row r="16" spans="1:12" ht="27" customHeight="1">
      <c r="A16" s="283" t="s">
        <v>183</v>
      </c>
      <c r="B16" s="284"/>
      <c r="C16" s="284"/>
      <c r="D16" s="284"/>
      <c r="E16" s="151">
        <v>156</v>
      </c>
      <c r="F16" s="152"/>
      <c r="G16" s="166">
        <f t="shared" si="0"/>
        <v>0</v>
      </c>
      <c r="I16" s="5"/>
    </row>
    <row r="17" spans="1:7" ht="27" customHeight="1">
      <c r="A17" s="299" t="s">
        <v>184</v>
      </c>
      <c r="B17" s="300"/>
      <c r="C17" s="300"/>
      <c r="D17" s="300"/>
      <c r="E17" s="154">
        <v>120</v>
      </c>
      <c r="F17" s="54"/>
      <c r="G17" s="166">
        <f t="shared" si="0"/>
        <v>0</v>
      </c>
    </row>
    <row r="18" spans="1:7" s="4" customFormat="1" ht="27" customHeight="1" thickBot="1">
      <c r="A18" s="321" t="s">
        <v>171</v>
      </c>
      <c r="B18" s="322"/>
      <c r="C18" s="322"/>
      <c r="D18" s="322"/>
      <c r="E18" s="161">
        <v>55</v>
      </c>
      <c r="F18" s="155"/>
      <c r="G18" s="168">
        <f t="shared" si="0"/>
        <v>0</v>
      </c>
    </row>
    <row r="19" spans="1:7" s="4" customFormat="1" ht="30" customHeight="1" thickBot="1">
      <c r="A19" s="287" t="s">
        <v>169</v>
      </c>
      <c r="B19" s="288"/>
      <c r="C19" s="288"/>
      <c r="D19" s="288"/>
      <c r="E19" s="288"/>
      <c r="F19" s="288"/>
      <c r="G19" s="289"/>
    </row>
    <row r="20" spans="1:7" s="4" customFormat="1" ht="27" customHeight="1">
      <c r="A20" s="332" t="s">
        <v>199</v>
      </c>
      <c r="B20" s="333"/>
      <c r="C20" s="333"/>
      <c r="D20" s="334"/>
      <c r="E20" s="151">
        <v>60</v>
      </c>
      <c r="F20" s="152"/>
      <c r="G20" s="166">
        <f t="shared" si="0"/>
        <v>0</v>
      </c>
    </row>
    <row r="21" spans="1:7" s="4" customFormat="1" ht="27" customHeight="1">
      <c r="A21" s="318" t="s">
        <v>200</v>
      </c>
      <c r="B21" s="319"/>
      <c r="C21" s="319"/>
      <c r="D21" s="320"/>
      <c r="E21" s="151">
        <v>30</v>
      </c>
      <c r="F21" s="152"/>
      <c r="G21" s="166">
        <f t="shared" si="0"/>
        <v>0</v>
      </c>
    </row>
    <row r="22" spans="1:7" s="4" customFormat="1" ht="27" customHeight="1" thickBot="1">
      <c r="A22" s="321" t="s">
        <v>232</v>
      </c>
      <c r="B22" s="322"/>
      <c r="C22" s="322"/>
      <c r="D22" s="322"/>
      <c r="E22" s="16" t="s">
        <v>11</v>
      </c>
      <c r="F22" s="81">
        <f>F20+F21+F24</f>
        <v>0</v>
      </c>
      <c r="G22" s="170" t="s">
        <v>11</v>
      </c>
    </row>
    <row r="23" spans="1:7" s="4" customFormat="1" ht="27" customHeight="1">
      <c r="A23" s="323" t="s">
        <v>230</v>
      </c>
      <c r="B23" s="324"/>
      <c r="C23" s="324"/>
      <c r="D23" s="324"/>
      <c r="E23" s="324"/>
      <c r="F23" s="324"/>
      <c r="G23" s="325"/>
    </row>
    <row r="24" spans="1:7" s="4" customFormat="1" ht="27" customHeight="1">
      <c r="A24" s="337" t="s">
        <v>202</v>
      </c>
      <c r="B24" s="338"/>
      <c r="C24" s="338"/>
      <c r="D24" s="339"/>
      <c r="E24" s="154">
        <v>1700</v>
      </c>
      <c r="F24" s="54"/>
      <c r="G24" s="169">
        <f t="shared" si="0"/>
        <v>0</v>
      </c>
    </row>
    <row r="25" spans="1:7" s="4" customFormat="1" ht="27" customHeight="1">
      <c r="A25" s="340" t="s">
        <v>203</v>
      </c>
      <c r="B25" s="341"/>
      <c r="C25" s="341"/>
      <c r="D25" s="342"/>
      <c r="E25" s="154">
        <v>1400</v>
      </c>
      <c r="F25" s="54"/>
      <c r="G25" s="169">
        <f t="shared" si="0"/>
        <v>0</v>
      </c>
    </row>
    <row r="26" spans="1:7" s="4" customFormat="1" ht="27" customHeight="1" thickBot="1">
      <c r="A26" s="321" t="s">
        <v>204</v>
      </c>
      <c r="B26" s="322"/>
      <c r="C26" s="322"/>
      <c r="D26" s="322"/>
      <c r="E26" s="16" t="s">
        <v>11</v>
      </c>
      <c r="F26" s="81">
        <f>F24+F25</f>
        <v>0</v>
      </c>
      <c r="G26" s="170" t="s">
        <v>11</v>
      </c>
    </row>
    <row r="27" spans="1:7" ht="27" customHeight="1">
      <c r="A27" s="343" t="s">
        <v>5</v>
      </c>
      <c r="B27" s="317" t="s">
        <v>8</v>
      </c>
      <c r="C27" s="303"/>
      <c r="D27" s="303"/>
      <c r="E27" s="160">
        <v>30</v>
      </c>
      <c r="F27" s="55"/>
      <c r="G27" s="167">
        <f t="shared" si="0"/>
        <v>0</v>
      </c>
    </row>
    <row r="28" spans="1:7" ht="27" customHeight="1">
      <c r="A28" s="343"/>
      <c r="B28" s="345" t="s">
        <v>21</v>
      </c>
      <c r="C28" s="346"/>
      <c r="D28" s="346"/>
      <c r="E28" s="15">
        <v>1</v>
      </c>
      <c r="F28" s="54"/>
      <c r="G28" s="169">
        <f t="shared" ref="G28" si="1">E28*F28</f>
        <v>0</v>
      </c>
    </row>
    <row r="29" spans="1:7" ht="27" customHeight="1" thickBot="1">
      <c r="A29" s="344"/>
      <c r="B29" s="328" t="s">
        <v>174</v>
      </c>
      <c r="C29" s="304"/>
      <c r="D29" s="304"/>
      <c r="E29" s="161">
        <v>1</v>
      </c>
      <c r="F29" s="53"/>
      <c r="G29" s="172">
        <f t="shared" si="0"/>
        <v>0</v>
      </c>
    </row>
    <row r="30" spans="1:7" ht="27" customHeight="1">
      <c r="A30" s="301" t="s">
        <v>20</v>
      </c>
      <c r="B30" s="284" t="s">
        <v>6</v>
      </c>
      <c r="C30" s="284"/>
      <c r="D30" s="284"/>
      <c r="E30" s="171">
        <v>10</v>
      </c>
      <c r="F30" s="152"/>
      <c r="G30" s="166">
        <f t="shared" ref="G30" si="2">E30*F30</f>
        <v>0</v>
      </c>
    </row>
    <row r="31" spans="1:7" ht="27" customHeight="1" thickBot="1">
      <c r="A31" s="302"/>
      <c r="B31" s="304" t="s">
        <v>32</v>
      </c>
      <c r="C31" s="304"/>
      <c r="D31" s="304"/>
      <c r="E31" s="161" t="s">
        <v>11</v>
      </c>
      <c r="F31" s="53"/>
      <c r="G31" s="172">
        <v>0</v>
      </c>
    </row>
    <row r="32" spans="1:7" s="4" customFormat="1" ht="50.1" customHeight="1" thickBot="1">
      <c r="A32" s="51" t="s">
        <v>4</v>
      </c>
      <c r="B32" s="105">
        <f>F14+F15+F16+F17+F18+F24</f>
        <v>0</v>
      </c>
      <c r="C32" s="331"/>
      <c r="D32" s="330"/>
      <c r="E32" s="49" t="s">
        <v>9</v>
      </c>
      <c r="F32" s="335">
        <f>B32</f>
        <v>0</v>
      </c>
      <c r="G32" s="336"/>
    </row>
    <row r="33" spans="1:7" ht="50.1" customHeight="1" thickBot="1">
      <c r="A33" s="291" t="s">
        <v>84</v>
      </c>
      <c r="B33" s="105">
        <v>0</v>
      </c>
      <c r="C33" s="329"/>
      <c r="D33" s="330"/>
      <c r="E33" s="293" t="s">
        <v>9</v>
      </c>
      <c r="F33" s="349">
        <f>B33</f>
        <v>0</v>
      </c>
      <c r="G33" s="336"/>
    </row>
    <row r="34" spans="1:7" ht="20.25" customHeight="1" thickBot="1">
      <c r="A34" s="292"/>
      <c r="B34" s="50" t="s">
        <v>2</v>
      </c>
      <c r="C34" s="353" t="s">
        <v>22</v>
      </c>
      <c r="D34" s="354"/>
      <c r="E34" s="294"/>
      <c r="F34" s="347" t="s">
        <v>2</v>
      </c>
      <c r="G34" s="348"/>
    </row>
    <row r="35" spans="1:7" ht="47.25" customHeight="1" thickBot="1">
      <c r="A35" s="11" t="s">
        <v>7</v>
      </c>
      <c r="B35" s="350" t="str">
        <f>TRIM(IF(INT(G35)=0,"zero",IF(MID(TEXT(INT(G35),"000000000000"),1,3)+0&gt;1,IF(LEFT(TEXT(MID(TEXT(INT(G35),"000000000000"),1,3)+0,"000"),1)+0&gt;0,INDEX({"sto";"dwieście";"trzysta";"czterysta";"pięćset";"sześćset";"siedemset";"osiemset";"dziewięćset"},LEFT(TEXT(MID(TEXT(INT(G35),"000000000000"),1,3)+0,"000"),1)+0)&amp;" ","")&amp;IF(RIGHT(TEXT(MID(TEXT(INT(G35)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35),"000000000000"),1,3)+0,"00"),2)+1),INDEX({"dwadzieścia";"trzydzieści";"czterdzieści";"pięćdziesiąt";"sześćdziesiąt";"siedemdziesiąt";"osiemdziesiąt";"dziewięćdziesiąt"},LEFT(RIGHT(TEXT(MID(TEXT(INT(G35),"000000000000"),1,3)+0,"00"),2),1)+0-1)&amp;" "&amp;INDEX({"";"jeden";"dwa";"trzy";"cztery";"pięć";"sześć";"siedem";"osiem";"dziewięć"},RIGHT(TEXT(MID(TEXT(INT(G35),"000000000000"),1,3)+0,"0"),1)+0+1)),"")&amp;" "&amp;IF(MID(TEXT(INT(G35),"000000000000"),1,3)+0&gt;0,INDEX({"miliardów";"miliard";"miliardy"},(MID(TEXT(INT(G35),"000000000000"),1,3)+0=1)+(AND(RIGHT(TEXT(MID(TEXT(INT(G35),"000000000000"),1,3)+0,"0"),1)+0&gt;=2,RIGHT(TEXT(MID(TEXT(INT(G35),"000000000000"),1,3)+0,"0"),1)+0&lt;=4,LEFT(RIGHT(TEXT(MID(TEXT(INT(G35),"000000000000"),1,3)+0,"00"),2),1)+0&lt;&gt;1))*2+1),"")&amp;" "&amp;IF(MID(TEXT(INT(G35),"000000000000"),4,3)+0&gt;1,IF(LEFT(TEXT(MID(TEXT(INT(G35),"000000000000"),4,3)+0,"000"),1)+0&gt;0,INDEX({"sto";"dwieście";"trzysta";"czterysta";"pięćset";"sześćset";"siedemset";"osiemset";"dziewięćset"},LEFT(TEXT(MID(TEXT(INT(G35),"000000000000"),4,3)+0,"000"),1)+0)&amp;" ","")&amp;IF(RIGHT(TEXT(MID(TEXT(INT(G35)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35),"000000000000"),4,3)+0,"00"),2)+1),INDEX({"dwadzieścia";"trzydzieści";"czterdzieści";"pięćdziesiąt";"sześćdziesiąt";"siedemdziesiąt";"osiemdziesiąt";"dziewięćdziesiąt"},LEFT(RIGHT(TEXT(MID(TEXT(INT(G35),"000000000000"),4,3)+0,"00"),2),1)+0-1)&amp;" "&amp;INDEX({"";"jeden";"dwa";"trzy";"cztery";"pięć";"sześć";"siedem";"osiem";"dziewięć"},RIGHT(TEXT(MID(TEXT(INT(G35),"000000000000"),4,3)+0,"0"),1)+0+1)),"")&amp;" "&amp;IF(MID(TEXT(INT(G35),"000000000000"),4,3)+0&gt;0,INDEX({"milionów";"milion";"miliony"},(MID(TEXT(INT(G35),"000000000000"),4,3)+0=1)+(AND(RIGHT(TEXT(MID(TEXT(INT(G35),"000000000000"),4,3)+0,"0"),1)+0&gt;=2,RIGHT(TEXT(MID(TEXT(INT(G35),"000000000000"),4,3)+0,"0"),1)+0&lt;=4,LEFT(RIGHT(TEXT(MID(TEXT(INT(G35),"000000000000"),4,3)+0,"00"),2),1)+0&lt;&gt;1))*2+1),"")&amp;" "&amp;IF(MID(TEXT(INT(G35),"000000000000"),7,3)+0&gt;1,IF(LEFT(TEXT(MID(TEXT(INT(G35),"000000000000"),7,3)+0,"000"),1)+0&gt;0,INDEX({"sto";"dwieście";"trzysta";"czterysta";"pięćset";"sześćset";"siedemset";"osiemset";"dziewięćset"},LEFT(TEXT(MID(TEXT(INT(G35),"000000000000"),7,3)+0,"000"),1)+0)&amp;" ","")&amp;IF(RIGHT(TEXT(MID(TEXT(INT(G35)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35),"000000000000"),7,3)+0,"00"),2)+1),INDEX({"dwadzieścia";"trzydzieści";"czterdzieści";"pięćdziesiąt";"sześćdziesiąt";"siedemdziesiąt";"osiemdziesiąt";"dziewięćdziesiąt"},LEFT(RIGHT(TEXT(MID(TEXT(INT(G35),"000000000000"),7,3)+0,"00"),2),1)+0-1)&amp;" "&amp;INDEX({"";"jeden";"dwa";"trzy";"cztery";"pięć";"sześć";"siedem";"osiem";"dziewięć"},RIGHT(TEXT(MID(TEXT(INT(G35),"000000000000"),7,3)+0,"0"),1)+0+1)),"")&amp;" "&amp;IF(MID(TEXT(INT(G35),"000000000000"),7,3)+0&gt;0,INDEX({"tysięcy";"tysiąc";"tysiące"},(MID(TEXT(INT(G35),"000000000000"),7,3)+0=1)+(AND(RIGHT(TEXT(MID(TEXT(INT(G35),"000000000000"),7,3)+0,"0"),1)+0&gt;=2,RIGHT(TEXT(MID(TEXT(INT(G35),"000000000000"),7,3)+0,"0"),1)+0&lt;=4,LEFT(RIGHT(TEXT(MID(TEXT(INT(G35),"000000000000"),7,3)+0,"00"),2),1)+0&lt;&gt;1))*2+1),"")&amp;" "&amp;IF(LEFT(TEXT(MID(TEXT(INT(G35),"000000000000"),10,3)+0,"000"),1)+0&gt;0,INDEX({"sto";"dwieście";"trzysta";"czterysta";"pięćset";"sześćset";"siedemset";"osiemset";"dziewięćset"},LEFT(TEXT(MID(TEXT(INT(G35),"000000000000"),10,3)+0,"000"),1)+0)&amp;" ","")&amp;IF(RIGHT(TEXT(MID(TEXT(INT(G35)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35),"000000000000"),10,3)+0,"00"),2)+1),INDEX({"dwadzieścia";"trzydzieści";"czterdzieści";"pięćdziesiąt";"sześćdziesiąt";"siedemdziesiąt";"osiemdziesiąt";"dziewięćdziesiąt"},LEFT(RIGHT(TEXT(MID(TEXT(INT(G35),"000000000000"),10,3)+0,"00"),2),1)+0-1)&amp;" "&amp;INDEX({"";"jeden";"dwa";"trzy";"cztery";"pięć";"sześć";"siedem";"osiem";"dziewięć"},RIGHT(TEXT(MID(TEXT(INT(G35),"000000000000"),10,3)+0,"0"),1)+0+1)))&amp;" "&amp;INDEX({"złotych";"złoty";"złote"},(INT(G35)=1)+(AND(RIGHT(TEXT(INT(G35),"0"),1)+0&gt;=2,RIGHT(TEXT(INT(G35),"0"),1)+0&lt;=4,LEFT(RIGHT(TEXT(INT(G35),"00"),2),1)+0&lt;&gt;1))*2+1)&amp;" "&amp;IF(RIGHT(TEXT(INT(G35*100)/100,"0,00"),2)+0=0,"zero",IF(RIGHT(TEXT(RIGHT(TEXT(INT(G35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G35*100)/100,"0,00"),2)+0,"00"),2)+1),INDEX({"dwadzieścia";"trzydzieści";"czterdzieści";"pięćdziesiąt";"sześćdziesiąt";"siedemdziesiąt";"osiemdziesiąt";"dziewięćdziesiąt"},LEFT(RIGHT(TEXT(RIGHT(TEXT(INT(G35*100)/100,"0,00"),2)+0,"00"),2),1)+0-1)&amp;" "&amp;INDEX({"";"jeden";"dwa";"trzy";"cztery";"pięć";"sześć";"siedem";"osiem";"dziewięć"},RIGHT(TEXT(RIGHT(TEXT(INT(G35*100)/100,"0,00"),2)+0,"0"),1)+0+1)))&amp;" "&amp;INDEX({"groszy";"grosz";"grosze"},(RIGHT(TEXT(INT(G35*100)/100,"0,00"),2)+0=1)+(AND(RIGHT(TEXT(RIGHT(TEXT(INT(G35*100)/100,"0,00"),2)+0,"0"),1)+0&gt;=2,RIGHT(TEXT(RIGHT(TEXT(INT(G35*100)/100,"0,00"),2)+0,"0"),1)+0&lt;=4,LEFT(RIGHT(TEXT(RIGHT(TEXT(INT(G35*100)/100,"0,00"),2)+0,"00"),2),1)+0&lt;&gt;1))*2+1))</f>
        <v>zero złotych zero groszy</v>
      </c>
      <c r="C35" s="351"/>
      <c r="D35" s="351"/>
      <c r="E35" s="352"/>
      <c r="F35" s="14" t="s">
        <v>11</v>
      </c>
      <c r="G35" s="82">
        <f>SUM(G20:G31)+SUM(G14:G18)+SUM(G6:G12)</f>
        <v>0</v>
      </c>
    </row>
    <row r="36" spans="1:7" ht="20.25" customHeight="1">
      <c r="A36" s="10"/>
      <c r="B36" s="10"/>
      <c r="C36" s="10"/>
      <c r="D36" s="10"/>
      <c r="E36" s="10"/>
      <c r="F36" s="10"/>
      <c r="G36" s="10"/>
    </row>
    <row r="37" spans="1:7" ht="30" customHeight="1">
      <c r="A37" s="364" t="s">
        <v>34</v>
      </c>
      <c r="B37" s="365"/>
      <c r="C37" s="366"/>
      <c r="D37" s="355" t="s">
        <v>35</v>
      </c>
      <c r="E37" s="356"/>
      <c r="F37" s="356"/>
      <c r="G37" s="357"/>
    </row>
    <row r="38" spans="1:7" ht="29.25" customHeight="1">
      <c r="A38" s="367"/>
      <c r="B38" s="368"/>
      <c r="C38" s="369"/>
      <c r="D38" s="358"/>
      <c r="E38" s="359"/>
      <c r="F38" s="359"/>
      <c r="G38" s="360"/>
    </row>
    <row r="39" spans="1:7" ht="16.5" customHeight="1">
      <c r="A39" s="361" t="s">
        <v>36</v>
      </c>
      <c r="B39" s="362"/>
      <c r="C39" s="363"/>
      <c r="D39" s="361" t="s">
        <v>37</v>
      </c>
      <c r="E39" s="362"/>
      <c r="F39" s="362"/>
      <c r="G39" s="363"/>
    </row>
    <row r="40" spans="1:7" ht="84" customHeight="1">
      <c r="A40" s="262" t="s">
        <v>24</v>
      </c>
      <c r="B40" s="262"/>
      <c r="C40" s="262"/>
      <c r="D40" s="262"/>
      <c r="E40" s="262"/>
      <c r="F40" s="262"/>
      <c r="G40" s="262"/>
    </row>
    <row r="41" spans="1:7" ht="20.25" customHeight="1">
      <c r="A41" s="262" t="s">
        <v>33</v>
      </c>
      <c r="B41" s="262"/>
      <c r="C41" s="262"/>
      <c r="D41" s="262"/>
      <c r="E41" s="262"/>
      <c r="F41" s="262"/>
      <c r="G41" s="262"/>
    </row>
  </sheetData>
  <sheetProtection algorithmName="SHA-512" hashValue="A9Dyv7ivGEsI/a/otJFHHk6v7n+x21jKD9W6f8N9ew1zN0yfJ/s5fG6NcJ2owCnip6eHwCryPhXM5NwjBS9BAg==" saltValue="86/TgQoY9X64mk942EecDA==" spinCount="100000" sheet="1" objects="1" scenarios="1"/>
  <mergeCells count="49">
    <mergeCell ref="A41:G41"/>
    <mergeCell ref="D37:G37"/>
    <mergeCell ref="D38:G38"/>
    <mergeCell ref="D39:G39"/>
    <mergeCell ref="A37:C37"/>
    <mergeCell ref="A38:C38"/>
    <mergeCell ref="A39:C39"/>
    <mergeCell ref="A30:A31"/>
    <mergeCell ref="A33:A34"/>
    <mergeCell ref="A22:D22"/>
    <mergeCell ref="B28:D28"/>
    <mergeCell ref="A40:G40"/>
    <mergeCell ref="F34:G34"/>
    <mergeCell ref="E33:E34"/>
    <mergeCell ref="F33:G33"/>
    <mergeCell ref="B35:E35"/>
    <mergeCell ref="C34:D34"/>
    <mergeCell ref="A18:D18"/>
    <mergeCell ref="C33:D33"/>
    <mergeCell ref="A16:D16"/>
    <mergeCell ref="C32:D32"/>
    <mergeCell ref="A13:G13"/>
    <mergeCell ref="A20:D20"/>
    <mergeCell ref="F32:G32"/>
    <mergeCell ref="B31:D31"/>
    <mergeCell ref="B30:D30"/>
    <mergeCell ref="A24:D24"/>
    <mergeCell ref="A14:D14"/>
    <mergeCell ref="A19:G19"/>
    <mergeCell ref="A25:D25"/>
    <mergeCell ref="B27:D27"/>
    <mergeCell ref="B29:D29"/>
    <mergeCell ref="A27:A29"/>
    <mergeCell ref="A15:D15"/>
    <mergeCell ref="A26:D26"/>
    <mergeCell ref="A23:G23"/>
    <mergeCell ref="A1:D1"/>
    <mergeCell ref="F1:G1"/>
    <mergeCell ref="A9:D9"/>
    <mergeCell ref="A8:D8"/>
    <mergeCell ref="A21:D21"/>
    <mergeCell ref="A5:G5"/>
    <mergeCell ref="A6:D6"/>
    <mergeCell ref="A7:D7"/>
    <mergeCell ref="A11:D11"/>
    <mergeCell ref="A4:D4"/>
    <mergeCell ref="A10:D10"/>
    <mergeCell ref="A12:D12"/>
    <mergeCell ref="A17:D17"/>
  </mergeCells>
  <phoneticPr fontId="1" type="noConversion"/>
  <printOptions verticalCentered="1"/>
  <pageMargins left="0.6692913385826772" right="0.19685039370078741" top="0.27559055118110237" bottom="0.19685039370078741" header="0.51181102362204722" footer="0.39370078740157483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/>
    <pageSetUpPr fitToPage="1"/>
  </sheetPr>
  <dimension ref="A1:K41"/>
  <sheetViews>
    <sheetView topLeftCell="A11" zoomScale="80" zoomScaleNormal="80" workbookViewId="0">
      <selection activeCell="B28" sqref="B28:C28"/>
    </sheetView>
  </sheetViews>
  <sheetFormatPr defaultColWidth="9.109375" defaultRowHeight="20.25" customHeight="1"/>
  <cols>
    <col min="1" max="1" width="21.6640625" style="1" customWidth="1"/>
    <col min="2" max="2" width="16.109375" style="1" customWidth="1"/>
    <col min="3" max="3" width="47.33203125" style="1" customWidth="1"/>
    <col min="4" max="4" width="14.33203125" style="1" customWidth="1"/>
    <col min="5" max="5" width="12.88671875" style="1" customWidth="1"/>
    <col min="6" max="6" width="17.44140625" style="1" customWidth="1"/>
    <col min="7" max="7" width="0.33203125" style="1" customWidth="1"/>
    <col min="8" max="16384" width="9.109375" style="1"/>
  </cols>
  <sheetData>
    <row r="1" spans="1:11" ht="10.5" customHeight="1">
      <c r="F1" s="1" t="s">
        <v>17</v>
      </c>
    </row>
    <row r="2" spans="1:11" ht="21.75" customHeight="1">
      <c r="A2" s="308" t="s">
        <v>90</v>
      </c>
      <c r="B2" s="308"/>
      <c r="C2" s="308"/>
      <c r="D2" s="80"/>
      <c r="E2" s="307"/>
      <c r="F2" s="307"/>
    </row>
    <row r="3" spans="1:11" ht="9" customHeight="1">
      <c r="A3" s="10"/>
      <c r="B3" s="8"/>
      <c r="C3" s="9"/>
      <c r="D3" s="9"/>
      <c r="F3" s="7"/>
    </row>
    <row r="4" spans="1:11" ht="18.75" hidden="1" customHeight="1" thickBot="1">
      <c r="A4" s="6"/>
      <c r="B4" s="6"/>
      <c r="C4" s="6"/>
      <c r="D4" s="6"/>
      <c r="E4" s="6"/>
      <c r="F4" s="6"/>
    </row>
    <row r="5" spans="1:11" ht="18.75" customHeight="1" thickBot="1">
      <c r="A5" s="10" t="s">
        <v>10</v>
      </c>
      <c r="B5" s="10"/>
      <c r="C5" s="10"/>
      <c r="D5" s="22" t="s">
        <v>29</v>
      </c>
      <c r="E5" s="316"/>
      <c r="F5" s="316"/>
    </row>
    <row r="6" spans="1:11" s="2" customFormat="1" ht="30" customHeight="1" thickBot="1">
      <c r="A6" s="309" t="s">
        <v>0</v>
      </c>
      <c r="B6" s="310"/>
      <c r="C6" s="311"/>
      <c r="D6" s="12" t="s">
        <v>1</v>
      </c>
      <c r="E6" s="12" t="s">
        <v>2</v>
      </c>
      <c r="F6" s="13" t="s">
        <v>3</v>
      </c>
    </row>
    <row r="7" spans="1:11" s="2" customFormat="1" ht="30" customHeight="1" thickBot="1">
      <c r="A7" s="287" t="s">
        <v>18</v>
      </c>
      <c r="B7" s="288"/>
      <c r="C7" s="288"/>
      <c r="D7" s="288"/>
      <c r="E7" s="288"/>
      <c r="F7" s="289"/>
    </row>
    <row r="8" spans="1:11" s="3" customFormat="1" ht="27" customHeight="1">
      <c r="A8" s="312" t="s">
        <v>109</v>
      </c>
      <c r="B8" s="313"/>
      <c r="C8" s="313"/>
      <c r="D8" s="151">
        <v>170</v>
      </c>
      <c r="E8" s="152"/>
      <c r="F8" s="153">
        <f t="shared" ref="F8:F28" si="0">D8*E8</f>
        <v>0</v>
      </c>
    </row>
    <row r="9" spans="1:11" s="3" customFormat="1" ht="27" customHeight="1">
      <c r="A9" s="312" t="s">
        <v>165</v>
      </c>
      <c r="B9" s="313"/>
      <c r="C9" s="313"/>
      <c r="D9" s="151">
        <v>128</v>
      </c>
      <c r="E9" s="152"/>
      <c r="F9" s="153">
        <f t="shared" si="0"/>
        <v>0</v>
      </c>
    </row>
    <row r="10" spans="1:11" s="3" customFormat="1" ht="27" customHeight="1">
      <c r="A10" s="312" t="s">
        <v>182</v>
      </c>
      <c r="B10" s="313"/>
      <c r="C10" s="313"/>
      <c r="D10" s="151">
        <v>85</v>
      </c>
      <c r="E10" s="152"/>
      <c r="F10" s="153">
        <f t="shared" si="0"/>
        <v>0</v>
      </c>
    </row>
    <row r="11" spans="1:11" s="4" customFormat="1" ht="27" customHeight="1" thickBot="1">
      <c r="A11" s="314" t="s">
        <v>166</v>
      </c>
      <c r="B11" s="315"/>
      <c r="C11" s="315"/>
      <c r="D11" s="15">
        <v>43</v>
      </c>
      <c r="E11" s="52"/>
      <c r="F11" s="153">
        <f t="shared" si="0"/>
        <v>0</v>
      </c>
    </row>
    <row r="12" spans="1:11" ht="30" customHeight="1" thickBot="1">
      <c r="A12" s="287" t="s">
        <v>19</v>
      </c>
      <c r="B12" s="288"/>
      <c r="C12" s="288"/>
      <c r="D12" s="288"/>
      <c r="E12" s="288"/>
      <c r="F12" s="289"/>
      <c r="J12" s="17"/>
      <c r="K12" s="18"/>
    </row>
    <row r="13" spans="1:11" ht="27" customHeight="1">
      <c r="A13" s="283" t="s">
        <v>109</v>
      </c>
      <c r="B13" s="284"/>
      <c r="C13" s="284"/>
      <c r="D13" s="156">
        <v>240</v>
      </c>
      <c r="E13" s="152"/>
      <c r="F13" s="153">
        <f t="shared" si="0"/>
        <v>0</v>
      </c>
      <c r="H13" s="5"/>
    </row>
    <row r="14" spans="1:11" ht="27" customHeight="1">
      <c r="A14" s="283" t="s">
        <v>167</v>
      </c>
      <c r="B14" s="284"/>
      <c r="C14" s="284"/>
      <c r="D14" s="151">
        <v>180</v>
      </c>
      <c r="E14" s="152"/>
      <c r="F14" s="153">
        <f t="shared" si="0"/>
        <v>0</v>
      </c>
      <c r="H14" s="5"/>
    </row>
    <row r="15" spans="1:11" ht="27" customHeight="1">
      <c r="A15" s="318" t="s">
        <v>180</v>
      </c>
      <c r="B15" s="319"/>
      <c r="C15" s="320"/>
      <c r="D15" s="151">
        <v>156</v>
      </c>
      <c r="E15" s="152"/>
      <c r="F15" s="153">
        <f t="shared" si="0"/>
        <v>0</v>
      </c>
      <c r="H15" s="5"/>
    </row>
    <row r="16" spans="1:11" ht="27" customHeight="1">
      <c r="A16" s="299" t="s">
        <v>185</v>
      </c>
      <c r="B16" s="300"/>
      <c r="C16" s="300"/>
      <c r="D16" s="154">
        <v>120</v>
      </c>
      <c r="E16" s="54"/>
      <c r="F16" s="153">
        <f t="shared" si="0"/>
        <v>0</v>
      </c>
    </row>
    <row r="17" spans="1:10" s="4" customFormat="1" ht="27" customHeight="1" thickBot="1">
      <c r="A17" s="314" t="s">
        <v>168</v>
      </c>
      <c r="B17" s="315"/>
      <c r="C17" s="315"/>
      <c r="D17" s="161">
        <v>55</v>
      </c>
      <c r="E17" s="155"/>
      <c r="F17" s="153">
        <f t="shared" si="0"/>
        <v>0</v>
      </c>
    </row>
    <row r="18" spans="1:10" s="4" customFormat="1" ht="30" customHeight="1" thickBot="1">
      <c r="A18" s="287" t="s">
        <v>169</v>
      </c>
      <c r="B18" s="288"/>
      <c r="C18" s="288"/>
      <c r="D18" s="288"/>
      <c r="E18" s="288"/>
      <c r="F18" s="289"/>
    </row>
    <row r="19" spans="1:10" s="4" customFormat="1" ht="27" customHeight="1">
      <c r="A19" s="317" t="s">
        <v>199</v>
      </c>
      <c r="B19" s="303"/>
      <c r="C19" s="303"/>
      <c r="D19" s="156">
        <v>60</v>
      </c>
      <c r="E19" s="55"/>
      <c r="F19" s="157">
        <f t="shared" si="0"/>
        <v>0</v>
      </c>
    </row>
    <row r="20" spans="1:10" s="4" customFormat="1" ht="27" customHeight="1" thickBot="1">
      <c r="A20" s="283" t="s">
        <v>200</v>
      </c>
      <c r="B20" s="284"/>
      <c r="C20" s="284"/>
      <c r="D20" s="151">
        <v>30</v>
      </c>
      <c r="E20" s="152"/>
      <c r="F20" s="153">
        <f t="shared" si="0"/>
        <v>0</v>
      </c>
    </row>
    <row r="21" spans="1:10" s="4" customFormat="1" ht="27" customHeight="1" thickBot="1">
      <c r="A21" s="285" t="s">
        <v>233</v>
      </c>
      <c r="B21" s="286"/>
      <c r="C21" s="286"/>
      <c r="D21" s="136" t="s">
        <v>11</v>
      </c>
      <c r="E21" s="85">
        <f>E19+E20</f>
        <v>0</v>
      </c>
      <c r="F21" s="137" t="s">
        <v>11</v>
      </c>
    </row>
    <row r="22" spans="1:10" s="4" customFormat="1" ht="27" customHeight="1" thickBot="1">
      <c r="A22" s="287" t="s">
        <v>230</v>
      </c>
      <c r="B22" s="288"/>
      <c r="C22" s="288"/>
      <c r="D22" s="288"/>
      <c r="E22" s="288"/>
      <c r="F22" s="289"/>
    </row>
    <row r="23" spans="1:10" s="4" customFormat="1" ht="27" customHeight="1">
      <c r="A23" s="299" t="s">
        <v>202</v>
      </c>
      <c r="B23" s="300"/>
      <c r="C23" s="300"/>
      <c r="D23" s="154">
        <v>1700</v>
      </c>
      <c r="E23" s="152"/>
      <c r="F23" s="153">
        <f t="shared" si="0"/>
        <v>0</v>
      </c>
    </row>
    <row r="24" spans="1:10" s="4" customFormat="1" ht="27" customHeight="1" thickBot="1">
      <c r="A24" s="305" t="s">
        <v>203</v>
      </c>
      <c r="B24" s="306"/>
      <c r="C24" s="306"/>
      <c r="D24" s="27">
        <v>1400</v>
      </c>
      <c r="E24" s="158"/>
      <c r="F24" s="159">
        <f t="shared" si="0"/>
        <v>0</v>
      </c>
    </row>
    <row r="25" spans="1:10" s="4" customFormat="1" ht="27" customHeight="1" thickBot="1">
      <c r="A25" s="285" t="s">
        <v>201</v>
      </c>
      <c r="B25" s="286"/>
      <c r="C25" s="286"/>
      <c r="D25" s="136" t="s">
        <v>11</v>
      </c>
      <c r="E25" s="85">
        <f>E23+E24</f>
        <v>0</v>
      </c>
      <c r="F25" s="137" t="s">
        <v>11</v>
      </c>
    </row>
    <row r="26" spans="1:10" ht="27" customHeight="1">
      <c r="A26" s="301" t="s">
        <v>5</v>
      </c>
      <c r="B26" s="303" t="s">
        <v>8</v>
      </c>
      <c r="C26" s="303"/>
      <c r="D26" s="160">
        <v>30</v>
      </c>
      <c r="E26" s="55"/>
      <c r="F26" s="157">
        <f t="shared" si="0"/>
        <v>0</v>
      </c>
    </row>
    <row r="27" spans="1:10" ht="27" customHeight="1" thickBot="1">
      <c r="A27" s="302"/>
      <c r="B27" s="304" t="s">
        <v>21</v>
      </c>
      <c r="C27" s="304"/>
      <c r="D27" s="161">
        <v>1</v>
      </c>
      <c r="E27" s="53"/>
      <c r="F27" s="162">
        <f t="shared" si="0"/>
        <v>0</v>
      </c>
    </row>
    <row r="28" spans="1:10" ht="27" customHeight="1" thickBot="1">
      <c r="A28" s="135" t="s">
        <v>20</v>
      </c>
      <c r="B28" s="290" t="s">
        <v>6</v>
      </c>
      <c r="C28" s="290"/>
      <c r="D28" s="163">
        <v>10</v>
      </c>
      <c r="E28" s="164"/>
      <c r="F28" s="153">
        <f t="shared" si="0"/>
        <v>0</v>
      </c>
    </row>
    <row r="29" spans="1:10" s="4" customFormat="1" ht="59.25" customHeight="1">
      <c r="A29" s="291" t="s">
        <v>4</v>
      </c>
      <c r="B29" s="56"/>
      <c r="C29" s="57"/>
      <c r="D29" s="293" t="s">
        <v>9</v>
      </c>
      <c r="E29" s="295"/>
      <c r="F29" s="296"/>
    </row>
    <row r="30" spans="1:10" ht="17.25" customHeight="1" thickBot="1">
      <c r="A30" s="292"/>
      <c r="B30" s="19" t="s">
        <v>2</v>
      </c>
      <c r="C30" s="19" t="s">
        <v>22</v>
      </c>
      <c r="D30" s="294"/>
      <c r="E30" s="297" t="s">
        <v>2</v>
      </c>
      <c r="F30" s="298"/>
    </row>
    <row r="31" spans="1:10" ht="39" customHeight="1" thickBot="1">
      <c r="A31" s="11" t="s">
        <v>7</v>
      </c>
      <c r="B31" s="280" t="str">
        <f>TRIM(IF(INT(E31)=0,"zero",IF(MID(TEXT(INT(E31),"000000000000"),1,3)+0&gt;1,IF(LEFT(TEXT(MID(TEXT(INT(E31),"000000000000"),1,3)+0,"000"),1)+0&gt;0,INDEX({"sto";"dwieście";"trzysta";"czterysta";"pięćset";"sześćset";"siedemset";"osiemset";"dziewięćset"},LEFT(TEXT(MID(TEXT(INT(E31),"000000000000"),1,3)+0,"000"),1)+0)&amp;" ","")&amp;IF(RIGHT(TEXT(MID(TEXT(INT(E31)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31),"000000000000"),1,3)+0,"00"),2)+1),INDEX({"dwadzieścia";"trzydzieści";"czterdzieści";"pięćdziesiąt";"sześćdziesiąt";"siedemdziesiąt";"osiemdziesiąt";"dziewięćdziesiąt"},LEFT(RIGHT(TEXT(MID(TEXT(INT(E31),"000000000000"),1,3)+0,"00"),2),1)+0-1)&amp;" "&amp;INDEX({"";"jeden";"dwa";"trzy";"cztery";"pięć";"sześć";"siedem";"osiem";"dziewięć"},RIGHT(TEXT(MID(TEXT(INT(E31),"000000000000"),1,3)+0,"0"),1)+0+1)),"")&amp;" "&amp;IF(MID(TEXT(INT(E31),"000000000000"),1,3)+0&gt;0,INDEX({"miliardów";"miliard";"miliardy"},(MID(TEXT(INT(E31),"000000000000"),1,3)+0=1)+(AND(RIGHT(TEXT(MID(TEXT(INT(E31),"000000000000"),1,3)+0,"0"),1)+0&gt;=2,RIGHT(TEXT(MID(TEXT(INT(E31),"000000000000"),1,3)+0,"0"),1)+0&lt;=4,LEFT(RIGHT(TEXT(MID(TEXT(INT(E31),"000000000000"),1,3)+0,"00"),2),1)+0&lt;&gt;1))*2+1),"")&amp;" "&amp;IF(MID(TEXT(INT(E31),"000000000000"),4,3)+0&gt;1,IF(LEFT(TEXT(MID(TEXT(INT(E31),"000000000000"),4,3)+0,"000"),1)+0&gt;0,INDEX({"sto";"dwieście";"trzysta";"czterysta";"pięćset";"sześćset";"siedemset";"osiemset";"dziewięćset"},LEFT(TEXT(MID(TEXT(INT(E31),"000000000000"),4,3)+0,"000"),1)+0)&amp;" ","")&amp;IF(RIGHT(TEXT(MID(TEXT(INT(E31)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31),"000000000000"),4,3)+0,"00"),2)+1),INDEX({"dwadzieścia";"trzydzieści";"czterdzieści";"pięćdziesiąt";"sześćdziesiąt";"siedemdziesiąt";"osiemdziesiąt";"dziewięćdziesiąt"},LEFT(RIGHT(TEXT(MID(TEXT(INT(E31),"000000000000"),4,3)+0,"00"),2),1)+0-1)&amp;" "&amp;INDEX({"";"jeden";"dwa";"trzy";"cztery";"pięć";"sześć";"siedem";"osiem";"dziewięć"},RIGHT(TEXT(MID(TEXT(INT(E31),"000000000000"),4,3)+0,"0"),1)+0+1)),"")&amp;" "&amp;IF(MID(TEXT(INT(E31),"000000000000"),4,3)+0&gt;0,INDEX({"milionów";"milion";"miliony"},(MID(TEXT(INT(E31),"000000000000"),4,3)+0=1)+(AND(RIGHT(TEXT(MID(TEXT(INT(E31),"000000000000"),4,3)+0,"0"),1)+0&gt;=2,RIGHT(TEXT(MID(TEXT(INT(E31),"000000000000"),4,3)+0,"0"),1)+0&lt;=4,LEFT(RIGHT(TEXT(MID(TEXT(INT(E31),"000000000000"),4,3)+0,"00"),2),1)+0&lt;&gt;1))*2+1),"")&amp;" "&amp;IF(MID(TEXT(INT(E31),"000000000000"),7,3)+0&gt;1,IF(LEFT(TEXT(MID(TEXT(INT(E31),"000000000000"),7,3)+0,"000"),1)+0&gt;0,INDEX({"sto";"dwieście";"trzysta";"czterysta";"pięćset";"sześćset";"siedemset";"osiemset";"dziewięćset"},LEFT(TEXT(MID(TEXT(INT(E31),"000000000000"),7,3)+0,"000"),1)+0)&amp;" ","")&amp;IF(RIGHT(TEXT(MID(TEXT(INT(E31)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31),"000000000000"),7,3)+0,"00"),2)+1),INDEX({"dwadzieścia";"trzydzieści";"czterdzieści";"pięćdziesiąt";"sześćdziesiąt";"siedemdziesiąt";"osiemdziesiąt";"dziewięćdziesiąt"},LEFT(RIGHT(TEXT(MID(TEXT(INT(E31),"000000000000"),7,3)+0,"00"),2),1)+0-1)&amp;" "&amp;INDEX({"";"jeden";"dwa";"trzy";"cztery";"pięć";"sześć";"siedem";"osiem";"dziewięć"},RIGHT(TEXT(MID(TEXT(INT(E31),"000000000000"),7,3)+0,"0"),1)+0+1)),"")&amp;" "&amp;IF(MID(TEXT(INT(E31),"000000000000"),7,3)+0&gt;0,INDEX({"tysięcy";"tysiąc";"tysiące"},(MID(TEXT(INT(E31),"000000000000"),7,3)+0=1)+(AND(RIGHT(TEXT(MID(TEXT(INT(E31),"000000000000"),7,3)+0,"0"),1)+0&gt;=2,RIGHT(TEXT(MID(TEXT(INT(E31),"000000000000"),7,3)+0,"0"),1)+0&lt;=4,LEFT(RIGHT(TEXT(MID(TEXT(INT(E31),"000000000000"),7,3)+0,"00"),2),1)+0&lt;&gt;1))*2+1),"")&amp;" "&amp;IF(LEFT(TEXT(MID(TEXT(INT(E31),"000000000000"),10,3)+0,"000"),1)+0&gt;0,INDEX({"sto";"dwieście";"trzysta";"czterysta";"pięćset";"sześćset";"siedemset";"osiemset";"dziewięćset"},LEFT(TEXT(MID(TEXT(INT(E31),"000000000000"),10,3)+0,"000"),1)+0)&amp;" ","")&amp;IF(RIGHT(TEXT(MID(TEXT(INT(E31)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31),"000000000000"),10,3)+0,"00"),2)+1),INDEX({"dwadzieścia";"trzydzieści";"czterdzieści";"pięćdziesiąt";"sześćdziesiąt";"siedemdziesiąt";"osiemdziesiąt";"dziewięćdziesiąt"},LEFT(RIGHT(TEXT(MID(TEXT(INT(E31),"000000000000"),10,3)+0,"00"),2),1)+0-1)&amp;" "&amp;INDEX({"";"jeden";"dwa";"trzy";"cztery";"pięć";"sześć";"siedem";"osiem";"dziewięć"},RIGHT(TEXT(MID(TEXT(INT(E31),"000000000000"),10,3)+0,"0"),1)+0+1)))&amp;" "&amp;INDEX({"złotych";"złoty";"złote"},(INT(E31)=1)+(AND(RIGHT(TEXT(INT(E31),"0"),1)+0&gt;=2,RIGHT(TEXT(INT(E31),"0"),1)+0&lt;=4,LEFT(RIGHT(TEXT(INT(E31),"00"),2),1)+0&lt;&gt;1))*2+1)&amp;" "&amp;IF(RIGHT(TEXT(INT(E31*100)/100,"0,00"),2)+0=0,"zero",IF(RIGHT(TEXT(RIGHT(TEXT(INT(E31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31*100)/100,"0,00"),2)+0,"00"),2)+1),INDEX({"dwadzieścia";"trzydzieści";"czterdzieści";"pięćdziesiąt";"sześćdziesiąt";"siedemdziesiąt";"osiemdziesiąt";"dziewięćdziesiąt"},LEFT(RIGHT(TEXT(RIGHT(TEXT(INT(E31*100)/100,"0,00"),2)+0,"00"),2),1)+0-1)&amp;" "&amp;INDEX({"";"jeden";"dwa";"trzy";"cztery";"pięć";"sześć";"siedem";"osiem";"dziewięć"},RIGHT(TEXT(RIGHT(TEXT(INT(E31*100)/100,"0,00"),2)+0,"0"),1)+0+1)))&amp;" "&amp;INDEX({"groszy";"grosz";"grosze"},(RIGHT(TEXT(INT(E31*100)/100,"0,00"),2)+0=1)+(AND(RIGHT(TEXT(RIGHT(TEXT(INT(E31*100)/100,"0,00"),2)+0,"0"),1)+0&gt;=2,RIGHT(TEXT(RIGHT(TEXT(INT(E31*100)/100,"0,00"),2)+0,"0"),1)+0&lt;=4,LEFT(RIGHT(TEXT(RIGHT(TEXT(INT(E31*100)/100,"0,00"),2)+0,"00"),2),1)+0&lt;&gt;1))*2+1))</f>
        <v>zero złotych zero groszy</v>
      </c>
      <c r="C31" s="281"/>
      <c r="D31" s="282"/>
      <c r="E31" s="263">
        <f>SUM(F19:F28)+SUM(F13:F17)+SUM(F8:F11)</f>
        <v>0</v>
      </c>
      <c r="F31" s="264"/>
      <c r="J31" s="26"/>
    </row>
    <row r="32" spans="1:10" ht="54" customHeight="1">
      <c r="A32" s="272"/>
      <c r="B32" s="273"/>
      <c r="C32" s="273"/>
      <c r="D32" s="273"/>
      <c r="E32" s="273"/>
      <c r="F32" s="274"/>
    </row>
    <row r="33" spans="1:6" ht="22.5" customHeight="1">
      <c r="A33" s="269" t="s">
        <v>27</v>
      </c>
      <c r="B33" s="265"/>
      <c r="C33" s="20"/>
      <c r="D33" s="265" t="s">
        <v>27</v>
      </c>
      <c r="E33" s="265"/>
      <c r="F33" s="266"/>
    </row>
    <row r="34" spans="1:6" ht="18" customHeight="1" thickBot="1">
      <c r="A34" s="270" t="s">
        <v>28</v>
      </c>
      <c r="B34" s="271"/>
      <c r="C34" s="21"/>
      <c r="D34" s="267" t="s">
        <v>26</v>
      </c>
      <c r="E34" s="267"/>
      <c r="F34" s="268"/>
    </row>
    <row r="35" spans="1:6" ht="5.25" customHeight="1" thickBot="1">
      <c r="A35" s="6"/>
      <c r="B35" s="6"/>
      <c r="C35" s="6"/>
      <c r="D35" s="6"/>
      <c r="E35" s="6"/>
      <c r="F35" s="6"/>
    </row>
    <row r="36" spans="1:6" ht="14.25" customHeight="1">
      <c r="A36" s="275" t="s">
        <v>13</v>
      </c>
      <c r="B36" s="276"/>
      <c r="C36" s="276"/>
      <c r="D36" s="276"/>
      <c r="E36" s="276"/>
      <c r="F36" s="277"/>
    </row>
    <row r="37" spans="1:6" ht="28.5" customHeight="1">
      <c r="A37" s="278" t="s">
        <v>14</v>
      </c>
      <c r="B37" s="278"/>
      <c r="C37" s="279" t="s">
        <v>16</v>
      </c>
      <c r="D37" s="279"/>
      <c r="E37" s="279" t="s">
        <v>15</v>
      </c>
      <c r="F37" s="279"/>
    </row>
    <row r="38" spans="1:6" ht="29.25" customHeight="1">
      <c r="A38" s="126" t="s">
        <v>23</v>
      </c>
      <c r="C38" s="279"/>
      <c r="D38" s="279"/>
      <c r="E38" s="279"/>
      <c r="F38" s="279"/>
    </row>
    <row r="39" spans="1:6" ht="33" customHeight="1">
      <c r="A39" s="126" t="s">
        <v>3</v>
      </c>
      <c r="B39" s="165"/>
      <c r="C39" s="279"/>
      <c r="D39" s="279"/>
      <c r="E39" s="279"/>
      <c r="F39" s="279"/>
    </row>
    <row r="40" spans="1:6" ht="87" customHeight="1">
      <c r="A40" s="262" t="s">
        <v>24</v>
      </c>
      <c r="B40" s="262"/>
      <c r="C40" s="262"/>
      <c r="D40" s="262"/>
      <c r="E40" s="262"/>
      <c r="F40" s="262"/>
    </row>
    <row r="41" spans="1:6" ht="20.25" customHeight="1">
      <c r="A41" s="262" t="s">
        <v>25</v>
      </c>
      <c r="B41" s="262"/>
      <c r="C41" s="262"/>
      <c r="D41" s="262"/>
      <c r="E41" s="262"/>
      <c r="F41" s="262"/>
    </row>
  </sheetData>
  <sheetProtection algorithmName="SHA-512" hashValue="q54hEBvN6TvBswmSy8EhZkHZEAVs8/h4JMvqFCZ4kKTApeL2fxbKdzogm93+FIFpUAZXrD3Wm13YVzcsDXoKRA==" saltValue="U8XW7dTSEPnFy/qhcj6Hiw==" spinCount="100000" sheet="1" objects="1" scenarios="1"/>
  <mergeCells count="46">
    <mergeCell ref="A8:C8"/>
    <mergeCell ref="A2:C2"/>
    <mergeCell ref="E2:F2"/>
    <mergeCell ref="E5:F5"/>
    <mergeCell ref="A6:C6"/>
    <mergeCell ref="A7:F7"/>
    <mergeCell ref="A14:C14"/>
    <mergeCell ref="A20:C20"/>
    <mergeCell ref="A21:C21"/>
    <mergeCell ref="A22:F22"/>
    <mergeCell ref="A23:C23"/>
    <mergeCell ref="A15:C15"/>
    <mergeCell ref="A16:C16"/>
    <mergeCell ref="A17:C17"/>
    <mergeCell ref="A18:F18"/>
    <mergeCell ref="A19:C19"/>
    <mergeCell ref="A9:C9"/>
    <mergeCell ref="A10:C10"/>
    <mergeCell ref="A11:C11"/>
    <mergeCell ref="A12:F12"/>
    <mergeCell ref="A13:C13"/>
    <mergeCell ref="A25:C25"/>
    <mergeCell ref="A24:C24"/>
    <mergeCell ref="A32:F32"/>
    <mergeCell ref="D29:D30"/>
    <mergeCell ref="A33:B33"/>
    <mergeCell ref="D33:F33"/>
    <mergeCell ref="E29:F29"/>
    <mergeCell ref="E30:F30"/>
    <mergeCell ref="B31:D31"/>
    <mergeCell ref="E31:F31"/>
    <mergeCell ref="A26:A27"/>
    <mergeCell ref="B26:C26"/>
    <mergeCell ref="B27:C27"/>
    <mergeCell ref="B28:C28"/>
    <mergeCell ref="A29:A30"/>
    <mergeCell ref="A34:B34"/>
    <mergeCell ref="D34:F34"/>
    <mergeCell ref="A36:F36"/>
    <mergeCell ref="A40:F40"/>
    <mergeCell ref="A41:F41"/>
    <mergeCell ref="A37:B37"/>
    <mergeCell ref="C37:D37"/>
    <mergeCell ref="E37:F37"/>
    <mergeCell ref="C38:D39"/>
    <mergeCell ref="E38:F39"/>
  </mergeCells>
  <printOptions verticalCentered="1"/>
  <pageMargins left="0.6692913385826772" right="0.19685039370078741" top="0.27559055118110237" bottom="0.19685039370078741" header="0.51181102362204722" footer="0.39370078740157483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/>
  </sheetPr>
  <dimension ref="A1:AB65"/>
  <sheetViews>
    <sheetView topLeftCell="A46" zoomScale="80" zoomScaleNormal="80" workbookViewId="0">
      <selection activeCell="M69" sqref="M69"/>
    </sheetView>
  </sheetViews>
  <sheetFormatPr defaultRowHeight="13.2"/>
  <cols>
    <col min="1" max="1" width="4.6640625" bestFit="1" customWidth="1"/>
    <col min="2" max="2" width="15.109375" customWidth="1"/>
    <col min="3" max="3" width="14.6640625" customWidth="1"/>
    <col min="4" max="4" width="8.109375" bestFit="1" customWidth="1"/>
    <col min="5" max="5" width="7.6640625" customWidth="1"/>
    <col min="6" max="6" width="8.109375" customWidth="1"/>
    <col min="7" max="7" width="9.109375" customWidth="1"/>
    <col min="8" max="8" width="9.44140625" customWidth="1"/>
    <col min="9" max="9" width="8.5546875" customWidth="1"/>
    <col min="10" max="10" width="8" customWidth="1"/>
    <col min="11" max="11" width="8.6640625" customWidth="1"/>
    <col min="12" max="12" width="9.33203125" customWidth="1"/>
    <col min="13" max="13" width="10.6640625" customWidth="1"/>
    <col min="14" max="14" width="7" customWidth="1"/>
    <col min="15" max="15" width="8.109375" customWidth="1"/>
    <col min="16" max="16" width="7.6640625" customWidth="1"/>
    <col min="17" max="17" width="10.109375" customWidth="1"/>
    <col min="18" max="18" width="10.6640625" customWidth="1"/>
    <col min="19" max="19" width="6.5546875" customWidth="1"/>
    <col min="20" max="20" width="9.33203125" customWidth="1"/>
    <col min="21" max="21" width="7.109375" customWidth="1"/>
    <col min="23" max="23" width="12.44140625" customWidth="1"/>
    <col min="24" max="24" width="8.44140625" customWidth="1"/>
    <col min="25" max="25" width="6.33203125" customWidth="1"/>
    <col min="26" max="26" width="6.88671875" customWidth="1"/>
    <col min="27" max="27" width="7" customWidth="1"/>
    <col min="28" max="28" width="11.109375" customWidth="1"/>
    <col min="254" max="254" width="6.109375" customWidth="1"/>
    <col min="255" max="255" width="29.44140625" customWidth="1"/>
    <col min="256" max="256" width="19.109375" customWidth="1"/>
    <col min="257" max="257" width="10.109375" customWidth="1"/>
    <col min="258" max="258" width="10.6640625" customWidth="1"/>
    <col min="259" max="259" width="0" hidden="1" customWidth="1"/>
    <col min="260" max="260" width="11.5546875" customWidth="1"/>
    <col min="261" max="261" width="11.6640625" customWidth="1"/>
    <col min="262" max="262" width="11.5546875" customWidth="1"/>
    <col min="263" max="264" width="11.6640625" customWidth="1"/>
    <col min="265" max="265" width="11.5546875" customWidth="1"/>
    <col min="266" max="270" width="0" hidden="1" customWidth="1"/>
    <col min="271" max="271" width="11.6640625" customWidth="1"/>
    <col min="272" max="272" width="11.88671875" customWidth="1"/>
    <col min="273" max="273" width="9.5546875" customWidth="1"/>
    <col min="274" max="274" width="0" hidden="1" customWidth="1"/>
    <col min="275" max="275" width="16.5546875" customWidth="1"/>
    <col min="510" max="510" width="6.109375" customWidth="1"/>
    <col min="511" max="511" width="29.44140625" customWidth="1"/>
    <col min="512" max="512" width="19.109375" customWidth="1"/>
    <col min="513" max="513" width="10.109375" customWidth="1"/>
    <col min="514" max="514" width="10.6640625" customWidth="1"/>
    <col min="515" max="515" width="0" hidden="1" customWidth="1"/>
    <col min="516" max="516" width="11.5546875" customWidth="1"/>
    <col min="517" max="517" width="11.6640625" customWidth="1"/>
    <col min="518" max="518" width="11.5546875" customWidth="1"/>
    <col min="519" max="520" width="11.6640625" customWidth="1"/>
    <col min="521" max="521" width="11.5546875" customWidth="1"/>
    <col min="522" max="526" width="0" hidden="1" customWidth="1"/>
    <col min="527" max="527" width="11.6640625" customWidth="1"/>
    <col min="528" max="528" width="11.88671875" customWidth="1"/>
    <col min="529" max="529" width="9.5546875" customWidth="1"/>
    <col min="530" max="530" width="0" hidden="1" customWidth="1"/>
    <col min="531" max="531" width="16.5546875" customWidth="1"/>
    <col min="766" max="766" width="6.109375" customWidth="1"/>
    <col min="767" max="767" width="29.44140625" customWidth="1"/>
    <col min="768" max="768" width="19.109375" customWidth="1"/>
    <col min="769" max="769" width="10.109375" customWidth="1"/>
    <col min="770" max="770" width="10.6640625" customWidth="1"/>
    <col min="771" max="771" width="0" hidden="1" customWidth="1"/>
    <col min="772" max="772" width="11.5546875" customWidth="1"/>
    <col min="773" max="773" width="11.6640625" customWidth="1"/>
    <col min="774" max="774" width="11.5546875" customWidth="1"/>
    <col min="775" max="776" width="11.6640625" customWidth="1"/>
    <col min="777" max="777" width="11.5546875" customWidth="1"/>
    <col min="778" max="782" width="0" hidden="1" customWidth="1"/>
    <col min="783" max="783" width="11.6640625" customWidth="1"/>
    <col min="784" max="784" width="11.88671875" customWidth="1"/>
    <col min="785" max="785" width="9.5546875" customWidth="1"/>
    <col min="786" max="786" width="0" hidden="1" customWidth="1"/>
    <col min="787" max="787" width="16.5546875" customWidth="1"/>
    <col min="1022" max="1022" width="6.109375" customWidth="1"/>
    <col min="1023" max="1023" width="29.44140625" customWidth="1"/>
    <col min="1024" max="1024" width="19.109375" customWidth="1"/>
    <col min="1025" max="1025" width="10.109375" customWidth="1"/>
    <col min="1026" max="1026" width="10.6640625" customWidth="1"/>
    <col min="1027" max="1027" width="0" hidden="1" customWidth="1"/>
    <col min="1028" max="1028" width="11.5546875" customWidth="1"/>
    <col min="1029" max="1029" width="11.6640625" customWidth="1"/>
    <col min="1030" max="1030" width="11.5546875" customWidth="1"/>
    <col min="1031" max="1032" width="11.6640625" customWidth="1"/>
    <col min="1033" max="1033" width="11.5546875" customWidth="1"/>
    <col min="1034" max="1038" width="0" hidden="1" customWidth="1"/>
    <col min="1039" max="1039" width="11.6640625" customWidth="1"/>
    <col min="1040" max="1040" width="11.88671875" customWidth="1"/>
    <col min="1041" max="1041" width="9.5546875" customWidth="1"/>
    <col min="1042" max="1042" width="0" hidden="1" customWidth="1"/>
    <col min="1043" max="1043" width="16.5546875" customWidth="1"/>
    <col min="1278" max="1278" width="6.109375" customWidth="1"/>
    <col min="1279" max="1279" width="29.44140625" customWidth="1"/>
    <col min="1280" max="1280" width="19.109375" customWidth="1"/>
    <col min="1281" max="1281" width="10.109375" customWidth="1"/>
    <col min="1282" max="1282" width="10.6640625" customWidth="1"/>
    <col min="1283" max="1283" width="0" hidden="1" customWidth="1"/>
    <col min="1284" max="1284" width="11.5546875" customWidth="1"/>
    <col min="1285" max="1285" width="11.6640625" customWidth="1"/>
    <col min="1286" max="1286" width="11.5546875" customWidth="1"/>
    <col min="1287" max="1288" width="11.6640625" customWidth="1"/>
    <col min="1289" max="1289" width="11.5546875" customWidth="1"/>
    <col min="1290" max="1294" width="0" hidden="1" customWidth="1"/>
    <col min="1295" max="1295" width="11.6640625" customWidth="1"/>
    <col min="1296" max="1296" width="11.88671875" customWidth="1"/>
    <col min="1297" max="1297" width="9.5546875" customWidth="1"/>
    <col min="1298" max="1298" width="0" hidden="1" customWidth="1"/>
    <col min="1299" max="1299" width="16.5546875" customWidth="1"/>
    <col min="1534" max="1534" width="6.109375" customWidth="1"/>
    <col min="1535" max="1535" width="29.44140625" customWidth="1"/>
    <col min="1536" max="1536" width="19.109375" customWidth="1"/>
    <col min="1537" max="1537" width="10.109375" customWidth="1"/>
    <col min="1538" max="1538" width="10.6640625" customWidth="1"/>
    <col min="1539" max="1539" width="0" hidden="1" customWidth="1"/>
    <col min="1540" max="1540" width="11.5546875" customWidth="1"/>
    <col min="1541" max="1541" width="11.6640625" customWidth="1"/>
    <col min="1542" max="1542" width="11.5546875" customWidth="1"/>
    <col min="1543" max="1544" width="11.6640625" customWidth="1"/>
    <col min="1545" max="1545" width="11.5546875" customWidth="1"/>
    <col min="1546" max="1550" width="0" hidden="1" customWidth="1"/>
    <col min="1551" max="1551" width="11.6640625" customWidth="1"/>
    <col min="1552" max="1552" width="11.88671875" customWidth="1"/>
    <col min="1553" max="1553" width="9.5546875" customWidth="1"/>
    <col min="1554" max="1554" width="0" hidden="1" customWidth="1"/>
    <col min="1555" max="1555" width="16.5546875" customWidth="1"/>
    <col min="1790" max="1790" width="6.109375" customWidth="1"/>
    <col min="1791" max="1791" width="29.44140625" customWidth="1"/>
    <col min="1792" max="1792" width="19.109375" customWidth="1"/>
    <col min="1793" max="1793" width="10.109375" customWidth="1"/>
    <col min="1794" max="1794" width="10.6640625" customWidth="1"/>
    <col min="1795" max="1795" width="0" hidden="1" customWidth="1"/>
    <col min="1796" max="1796" width="11.5546875" customWidth="1"/>
    <col min="1797" max="1797" width="11.6640625" customWidth="1"/>
    <col min="1798" max="1798" width="11.5546875" customWidth="1"/>
    <col min="1799" max="1800" width="11.6640625" customWidth="1"/>
    <col min="1801" max="1801" width="11.5546875" customWidth="1"/>
    <col min="1802" max="1806" width="0" hidden="1" customWidth="1"/>
    <col min="1807" max="1807" width="11.6640625" customWidth="1"/>
    <col min="1808" max="1808" width="11.88671875" customWidth="1"/>
    <col min="1809" max="1809" width="9.5546875" customWidth="1"/>
    <col min="1810" max="1810" width="0" hidden="1" customWidth="1"/>
    <col min="1811" max="1811" width="16.5546875" customWidth="1"/>
    <col min="2046" max="2046" width="6.109375" customWidth="1"/>
    <col min="2047" max="2047" width="29.44140625" customWidth="1"/>
    <col min="2048" max="2048" width="19.109375" customWidth="1"/>
    <col min="2049" max="2049" width="10.109375" customWidth="1"/>
    <col min="2050" max="2050" width="10.6640625" customWidth="1"/>
    <col min="2051" max="2051" width="0" hidden="1" customWidth="1"/>
    <col min="2052" max="2052" width="11.5546875" customWidth="1"/>
    <col min="2053" max="2053" width="11.6640625" customWidth="1"/>
    <col min="2054" max="2054" width="11.5546875" customWidth="1"/>
    <col min="2055" max="2056" width="11.6640625" customWidth="1"/>
    <col min="2057" max="2057" width="11.5546875" customWidth="1"/>
    <col min="2058" max="2062" width="0" hidden="1" customWidth="1"/>
    <col min="2063" max="2063" width="11.6640625" customWidth="1"/>
    <col min="2064" max="2064" width="11.88671875" customWidth="1"/>
    <col min="2065" max="2065" width="9.5546875" customWidth="1"/>
    <col min="2066" max="2066" width="0" hidden="1" customWidth="1"/>
    <col min="2067" max="2067" width="16.5546875" customWidth="1"/>
    <col min="2302" max="2302" width="6.109375" customWidth="1"/>
    <col min="2303" max="2303" width="29.44140625" customWidth="1"/>
    <col min="2304" max="2304" width="19.109375" customWidth="1"/>
    <col min="2305" max="2305" width="10.109375" customWidth="1"/>
    <col min="2306" max="2306" width="10.6640625" customWidth="1"/>
    <col min="2307" max="2307" width="0" hidden="1" customWidth="1"/>
    <col min="2308" max="2308" width="11.5546875" customWidth="1"/>
    <col min="2309" max="2309" width="11.6640625" customWidth="1"/>
    <col min="2310" max="2310" width="11.5546875" customWidth="1"/>
    <col min="2311" max="2312" width="11.6640625" customWidth="1"/>
    <col min="2313" max="2313" width="11.5546875" customWidth="1"/>
    <col min="2314" max="2318" width="0" hidden="1" customWidth="1"/>
    <col min="2319" max="2319" width="11.6640625" customWidth="1"/>
    <col min="2320" max="2320" width="11.88671875" customWidth="1"/>
    <col min="2321" max="2321" width="9.5546875" customWidth="1"/>
    <col min="2322" max="2322" width="0" hidden="1" customWidth="1"/>
    <col min="2323" max="2323" width="16.5546875" customWidth="1"/>
    <col min="2558" max="2558" width="6.109375" customWidth="1"/>
    <col min="2559" max="2559" width="29.44140625" customWidth="1"/>
    <col min="2560" max="2560" width="19.109375" customWidth="1"/>
    <col min="2561" max="2561" width="10.109375" customWidth="1"/>
    <col min="2562" max="2562" width="10.6640625" customWidth="1"/>
    <col min="2563" max="2563" width="0" hidden="1" customWidth="1"/>
    <col min="2564" max="2564" width="11.5546875" customWidth="1"/>
    <col min="2565" max="2565" width="11.6640625" customWidth="1"/>
    <col min="2566" max="2566" width="11.5546875" customWidth="1"/>
    <col min="2567" max="2568" width="11.6640625" customWidth="1"/>
    <col min="2569" max="2569" width="11.5546875" customWidth="1"/>
    <col min="2570" max="2574" width="0" hidden="1" customWidth="1"/>
    <col min="2575" max="2575" width="11.6640625" customWidth="1"/>
    <col min="2576" max="2576" width="11.88671875" customWidth="1"/>
    <col min="2577" max="2577" width="9.5546875" customWidth="1"/>
    <col min="2578" max="2578" width="0" hidden="1" customWidth="1"/>
    <col min="2579" max="2579" width="16.5546875" customWidth="1"/>
    <col min="2814" max="2814" width="6.109375" customWidth="1"/>
    <col min="2815" max="2815" width="29.44140625" customWidth="1"/>
    <col min="2816" max="2816" width="19.109375" customWidth="1"/>
    <col min="2817" max="2817" width="10.109375" customWidth="1"/>
    <col min="2818" max="2818" width="10.6640625" customWidth="1"/>
    <col min="2819" max="2819" width="0" hidden="1" customWidth="1"/>
    <col min="2820" max="2820" width="11.5546875" customWidth="1"/>
    <col min="2821" max="2821" width="11.6640625" customWidth="1"/>
    <col min="2822" max="2822" width="11.5546875" customWidth="1"/>
    <col min="2823" max="2824" width="11.6640625" customWidth="1"/>
    <col min="2825" max="2825" width="11.5546875" customWidth="1"/>
    <col min="2826" max="2830" width="0" hidden="1" customWidth="1"/>
    <col min="2831" max="2831" width="11.6640625" customWidth="1"/>
    <col min="2832" max="2832" width="11.88671875" customWidth="1"/>
    <col min="2833" max="2833" width="9.5546875" customWidth="1"/>
    <col min="2834" max="2834" width="0" hidden="1" customWidth="1"/>
    <col min="2835" max="2835" width="16.5546875" customWidth="1"/>
    <col min="3070" max="3070" width="6.109375" customWidth="1"/>
    <col min="3071" max="3071" width="29.44140625" customWidth="1"/>
    <col min="3072" max="3072" width="19.109375" customWidth="1"/>
    <col min="3073" max="3073" width="10.109375" customWidth="1"/>
    <col min="3074" max="3074" width="10.6640625" customWidth="1"/>
    <col min="3075" max="3075" width="0" hidden="1" customWidth="1"/>
    <col min="3076" max="3076" width="11.5546875" customWidth="1"/>
    <col min="3077" max="3077" width="11.6640625" customWidth="1"/>
    <col min="3078" max="3078" width="11.5546875" customWidth="1"/>
    <col min="3079" max="3080" width="11.6640625" customWidth="1"/>
    <col min="3081" max="3081" width="11.5546875" customWidth="1"/>
    <col min="3082" max="3086" width="0" hidden="1" customWidth="1"/>
    <col min="3087" max="3087" width="11.6640625" customWidth="1"/>
    <col min="3088" max="3088" width="11.88671875" customWidth="1"/>
    <col min="3089" max="3089" width="9.5546875" customWidth="1"/>
    <col min="3090" max="3090" width="0" hidden="1" customWidth="1"/>
    <col min="3091" max="3091" width="16.5546875" customWidth="1"/>
    <col min="3326" max="3326" width="6.109375" customWidth="1"/>
    <col min="3327" max="3327" width="29.44140625" customWidth="1"/>
    <col min="3328" max="3328" width="19.109375" customWidth="1"/>
    <col min="3329" max="3329" width="10.109375" customWidth="1"/>
    <col min="3330" max="3330" width="10.6640625" customWidth="1"/>
    <col min="3331" max="3331" width="0" hidden="1" customWidth="1"/>
    <col min="3332" max="3332" width="11.5546875" customWidth="1"/>
    <col min="3333" max="3333" width="11.6640625" customWidth="1"/>
    <col min="3334" max="3334" width="11.5546875" customWidth="1"/>
    <col min="3335" max="3336" width="11.6640625" customWidth="1"/>
    <col min="3337" max="3337" width="11.5546875" customWidth="1"/>
    <col min="3338" max="3342" width="0" hidden="1" customWidth="1"/>
    <col min="3343" max="3343" width="11.6640625" customWidth="1"/>
    <col min="3344" max="3344" width="11.88671875" customWidth="1"/>
    <col min="3345" max="3345" width="9.5546875" customWidth="1"/>
    <col min="3346" max="3346" width="0" hidden="1" customWidth="1"/>
    <col min="3347" max="3347" width="16.5546875" customWidth="1"/>
    <col min="3582" max="3582" width="6.109375" customWidth="1"/>
    <col min="3583" max="3583" width="29.44140625" customWidth="1"/>
    <col min="3584" max="3584" width="19.109375" customWidth="1"/>
    <col min="3585" max="3585" width="10.109375" customWidth="1"/>
    <col min="3586" max="3586" width="10.6640625" customWidth="1"/>
    <col min="3587" max="3587" width="0" hidden="1" customWidth="1"/>
    <col min="3588" max="3588" width="11.5546875" customWidth="1"/>
    <col min="3589" max="3589" width="11.6640625" customWidth="1"/>
    <col min="3590" max="3590" width="11.5546875" customWidth="1"/>
    <col min="3591" max="3592" width="11.6640625" customWidth="1"/>
    <col min="3593" max="3593" width="11.5546875" customWidth="1"/>
    <col min="3594" max="3598" width="0" hidden="1" customWidth="1"/>
    <col min="3599" max="3599" width="11.6640625" customWidth="1"/>
    <col min="3600" max="3600" width="11.88671875" customWidth="1"/>
    <col min="3601" max="3601" width="9.5546875" customWidth="1"/>
    <col min="3602" max="3602" width="0" hidden="1" customWidth="1"/>
    <col min="3603" max="3603" width="16.5546875" customWidth="1"/>
    <col min="3838" max="3838" width="6.109375" customWidth="1"/>
    <col min="3839" max="3839" width="29.44140625" customWidth="1"/>
    <col min="3840" max="3840" width="19.109375" customWidth="1"/>
    <col min="3841" max="3841" width="10.109375" customWidth="1"/>
    <col min="3842" max="3842" width="10.6640625" customWidth="1"/>
    <col min="3843" max="3843" width="0" hidden="1" customWidth="1"/>
    <col min="3844" max="3844" width="11.5546875" customWidth="1"/>
    <col min="3845" max="3845" width="11.6640625" customWidth="1"/>
    <col min="3846" max="3846" width="11.5546875" customWidth="1"/>
    <col min="3847" max="3848" width="11.6640625" customWidth="1"/>
    <col min="3849" max="3849" width="11.5546875" customWidth="1"/>
    <col min="3850" max="3854" width="0" hidden="1" customWidth="1"/>
    <col min="3855" max="3855" width="11.6640625" customWidth="1"/>
    <col min="3856" max="3856" width="11.88671875" customWidth="1"/>
    <col min="3857" max="3857" width="9.5546875" customWidth="1"/>
    <col min="3858" max="3858" width="0" hidden="1" customWidth="1"/>
    <col min="3859" max="3859" width="16.5546875" customWidth="1"/>
    <col min="4094" max="4094" width="6.109375" customWidth="1"/>
    <col min="4095" max="4095" width="29.44140625" customWidth="1"/>
    <col min="4096" max="4096" width="19.109375" customWidth="1"/>
    <col min="4097" max="4097" width="10.109375" customWidth="1"/>
    <col min="4098" max="4098" width="10.6640625" customWidth="1"/>
    <col min="4099" max="4099" width="0" hidden="1" customWidth="1"/>
    <col min="4100" max="4100" width="11.5546875" customWidth="1"/>
    <col min="4101" max="4101" width="11.6640625" customWidth="1"/>
    <col min="4102" max="4102" width="11.5546875" customWidth="1"/>
    <col min="4103" max="4104" width="11.6640625" customWidth="1"/>
    <col min="4105" max="4105" width="11.5546875" customWidth="1"/>
    <col min="4106" max="4110" width="0" hidden="1" customWidth="1"/>
    <col min="4111" max="4111" width="11.6640625" customWidth="1"/>
    <col min="4112" max="4112" width="11.88671875" customWidth="1"/>
    <col min="4113" max="4113" width="9.5546875" customWidth="1"/>
    <col min="4114" max="4114" width="0" hidden="1" customWidth="1"/>
    <col min="4115" max="4115" width="16.5546875" customWidth="1"/>
    <col min="4350" max="4350" width="6.109375" customWidth="1"/>
    <col min="4351" max="4351" width="29.44140625" customWidth="1"/>
    <col min="4352" max="4352" width="19.109375" customWidth="1"/>
    <col min="4353" max="4353" width="10.109375" customWidth="1"/>
    <col min="4354" max="4354" width="10.6640625" customWidth="1"/>
    <col min="4355" max="4355" width="0" hidden="1" customWidth="1"/>
    <col min="4356" max="4356" width="11.5546875" customWidth="1"/>
    <col min="4357" max="4357" width="11.6640625" customWidth="1"/>
    <col min="4358" max="4358" width="11.5546875" customWidth="1"/>
    <col min="4359" max="4360" width="11.6640625" customWidth="1"/>
    <col min="4361" max="4361" width="11.5546875" customWidth="1"/>
    <col min="4362" max="4366" width="0" hidden="1" customWidth="1"/>
    <col min="4367" max="4367" width="11.6640625" customWidth="1"/>
    <col min="4368" max="4368" width="11.88671875" customWidth="1"/>
    <col min="4369" max="4369" width="9.5546875" customWidth="1"/>
    <col min="4370" max="4370" width="0" hidden="1" customWidth="1"/>
    <col min="4371" max="4371" width="16.5546875" customWidth="1"/>
    <col min="4606" max="4606" width="6.109375" customWidth="1"/>
    <col min="4607" max="4607" width="29.44140625" customWidth="1"/>
    <col min="4608" max="4608" width="19.109375" customWidth="1"/>
    <col min="4609" max="4609" width="10.109375" customWidth="1"/>
    <col min="4610" max="4610" width="10.6640625" customWidth="1"/>
    <col min="4611" max="4611" width="0" hidden="1" customWidth="1"/>
    <col min="4612" max="4612" width="11.5546875" customWidth="1"/>
    <col min="4613" max="4613" width="11.6640625" customWidth="1"/>
    <col min="4614" max="4614" width="11.5546875" customWidth="1"/>
    <col min="4615" max="4616" width="11.6640625" customWidth="1"/>
    <col min="4617" max="4617" width="11.5546875" customWidth="1"/>
    <col min="4618" max="4622" width="0" hidden="1" customWidth="1"/>
    <col min="4623" max="4623" width="11.6640625" customWidth="1"/>
    <col min="4624" max="4624" width="11.88671875" customWidth="1"/>
    <col min="4625" max="4625" width="9.5546875" customWidth="1"/>
    <col min="4626" max="4626" width="0" hidden="1" customWidth="1"/>
    <col min="4627" max="4627" width="16.5546875" customWidth="1"/>
    <col min="4862" max="4862" width="6.109375" customWidth="1"/>
    <col min="4863" max="4863" width="29.44140625" customWidth="1"/>
    <col min="4864" max="4864" width="19.109375" customWidth="1"/>
    <col min="4865" max="4865" width="10.109375" customWidth="1"/>
    <col min="4866" max="4866" width="10.6640625" customWidth="1"/>
    <col min="4867" max="4867" width="0" hidden="1" customWidth="1"/>
    <col min="4868" max="4868" width="11.5546875" customWidth="1"/>
    <col min="4869" max="4869" width="11.6640625" customWidth="1"/>
    <col min="4870" max="4870" width="11.5546875" customWidth="1"/>
    <col min="4871" max="4872" width="11.6640625" customWidth="1"/>
    <col min="4873" max="4873" width="11.5546875" customWidth="1"/>
    <col min="4874" max="4878" width="0" hidden="1" customWidth="1"/>
    <col min="4879" max="4879" width="11.6640625" customWidth="1"/>
    <col min="4880" max="4880" width="11.88671875" customWidth="1"/>
    <col min="4881" max="4881" width="9.5546875" customWidth="1"/>
    <col min="4882" max="4882" width="0" hidden="1" customWidth="1"/>
    <col min="4883" max="4883" width="16.5546875" customWidth="1"/>
    <col min="5118" max="5118" width="6.109375" customWidth="1"/>
    <col min="5119" max="5119" width="29.44140625" customWidth="1"/>
    <col min="5120" max="5120" width="19.109375" customWidth="1"/>
    <col min="5121" max="5121" width="10.109375" customWidth="1"/>
    <col min="5122" max="5122" width="10.6640625" customWidth="1"/>
    <col min="5123" max="5123" width="0" hidden="1" customWidth="1"/>
    <col min="5124" max="5124" width="11.5546875" customWidth="1"/>
    <col min="5125" max="5125" width="11.6640625" customWidth="1"/>
    <col min="5126" max="5126" width="11.5546875" customWidth="1"/>
    <col min="5127" max="5128" width="11.6640625" customWidth="1"/>
    <col min="5129" max="5129" width="11.5546875" customWidth="1"/>
    <col min="5130" max="5134" width="0" hidden="1" customWidth="1"/>
    <col min="5135" max="5135" width="11.6640625" customWidth="1"/>
    <col min="5136" max="5136" width="11.88671875" customWidth="1"/>
    <col min="5137" max="5137" width="9.5546875" customWidth="1"/>
    <col min="5138" max="5138" width="0" hidden="1" customWidth="1"/>
    <col min="5139" max="5139" width="16.5546875" customWidth="1"/>
    <col min="5374" max="5374" width="6.109375" customWidth="1"/>
    <col min="5375" max="5375" width="29.44140625" customWidth="1"/>
    <col min="5376" max="5376" width="19.109375" customWidth="1"/>
    <col min="5377" max="5377" width="10.109375" customWidth="1"/>
    <col min="5378" max="5378" width="10.6640625" customWidth="1"/>
    <col min="5379" max="5379" width="0" hidden="1" customWidth="1"/>
    <col min="5380" max="5380" width="11.5546875" customWidth="1"/>
    <col min="5381" max="5381" width="11.6640625" customWidth="1"/>
    <col min="5382" max="5382" width="11.5546875" customWidth="1"/>
    <col min="5383" max="5384" width="11.6640625" customWidth="1"/>
    <col min="5385" max="5385" width="11.5546875" customWidth="1"/>
    <col min="5386" max="5390" width="0" hidden="1" customWidth="1"/>
    <col min="5391" max="5391" width="11.6640625" customWidth="1"/>
    <col min="5392" max="5392" width="11.88671875" customWidth="1"/>
    <col min="5393" max="5393" width="9.5546875" customWidth="1"/>
    <col min="5394" max="5394" width="0" hidden="1" customWidth="1"/>
    <col min="5395" max="5395" width="16.5546875" customWidth="1"/>
    <col min="5630" max="5630" width="6.109375" customWidth="1"/>
    <col min="5631" max="5631" width="29.44140625" customWidth="1"/>
    <col min="5632" max="5632" width="19.109375" customWidth="1"/>
    <col min="5633" max="5633" width="10.109375" customWidth="1"/>
    <col min="5634" max="5634" width="10.6640625" customWidth="1"/>
    <col min="5635" max="5635" width="0" hidden="1" customWidth="1"/>
    <col min="5636" max="5636" width="11.5546875" customWidth="1"/>
    <col min="5637" max="5637" width="11.6640625" customWidth="1"/>
    <col min="5638" max="5638" width="11.5546875" customWidth="1"/>
    <col min="5639" max="5640" width="11.6640625" customWidth="1"/>
    <col min="5641" max="5641" width="11.5546875" customWidth="1"/>
    <col min="5642" max="5646" width="0" hidden="1" customWidth="1"/>
    <col min="5647" max="5647" width="11.6640625" customWidth="1"/>
    <col min="5648" max="5648" width="11.88671875" customWidth="1"/>
    <col min="5649" max="5649" width="9.5546875" customWidth="1"/>
    <col min="5650" max="5650" width="0" hidden="1" customWidth="1"/>
    <col min="5651" max="5651" width="16.5546875" customWidth="1"/>
    <col min="5886" max="5886" width="6.109375" customWidth="1"/>
    <col min="5887" max="5887" width="29.44140625" customWidth="1"/>
    <col min="5888" max="5888" width="19.109375" customWidth="1"/>
    <col min="5889" max="5889" width="10.109375" customWidth="1"/>
    <col min="5890" max="5890" width="10.6640625" customWidth="1"/>
    <col min="5891" max="5891" width="0" hidden="1" customWidth="1"/>
    <col min="5892" max="5892" width="11.5546875" customWidth="1"/>
    <col min="5893" max="5893" width="11.6640625" customWidth="1"/>
    <col min="5894" max="5894" width="11.5546875" customWidth="1"/>
    <col min="5895" max="5896" width="11.6640625" customWidth="1"/>
    <col min="5897" max="5897" width="11.5546875" customWidth="1"/>
    <col min="5898" max="5902" width="0" hidden="1" customWidth="1"/>
    <col min="5903" max="5903" width="11.6640625" customWidth="1"/>
    <col min="5904" max="5904" width="11.88671875" customWidth="1"/>
    <col min="5905" max="5905" width="9.5546875" customWidth="1"/>
    <col min="5906" max="5906" width="0" hidden="1" customWidth="1"/>
    <col min="5907" max="5907" width="16.5546875" customWidth="1"/>
    <col min="6142" max="6142" width="6.109375" customWidth="1"/>
    <col min="6143" max="6143" width="29.44140625" customWidth="1"/>
    <col min="6144" max="6144" width="19.109375" customWidth="1"/>
    <col min="6145" max="6145" width="10.109375" customWidth="1"/>
    <col min="6146" max="6146" width="10.6640625" customWidth="1"/>
    <col min="6147" max="6147" width="0" hidden="1" customWidth="1"/>
    <col min="6148" max="6148" width="11.5546875" customWidth="1"/>
    <col min="6149" max="6149" width="11.6640625" customWidth="1"/>
    <col min="6150" max="6150" width="11.5546875" customWidth="1"/>
    <col min="6151" max="6152" width="11.6640625" customWidth="1"/>
    <col min="6153" max="6153" width="11.5546875" customWidth="1"/>
    <col min="6154" max="6158" width="0" hidden="1" customWidth="1"/>
    <col min="6159" max="6159" width="11.6640625" customWidth="1"/>
    <col min="6160" max="6160" width="11.88671875" customWidth="1"/>
    <col min="6161" max="6161" width="9.5546875" customWidth="1"/>
    <col min="6162" max="6162" width="0" hidden="1" customWidth="1"/>
    <col min="6163" max="6163" width="16.5546875" customWidth="1"/>
    <col min="6398" max="6398" width="6.109375" customWidth="1"/>
    <col min="6399" max="6399" width="29.44140625" customWidth="1"/>
    <col min="6400" max="6400" width="19.109375" customWidth="1"/>
    <col min="6401" max="6401" width="10.109375" customWidth="1"/>
    <col min="6402" max="6402" width="10.6640625" customWidth="1"/>
    <col min="6403" max="6403" width="0" hidden="1" customWidth="1"/>
    <col min="6404" max="6404" width="11.5546875" customWidth="1"/>
    <col min="6405" max="6405" width="11.6640625" customWidth="1"/>
    <col min="6406" max="6406" width="11.5546875" customWidth="1"/>
    <col min="6407" max="6408" width="11.6640625" customWidth="1"/>
    <col min="6409" max="6409" width="11.5546875" customWidth="1"/>
    <col min="6410" max="6414" width="0" hidden="1" customWidth="1"/>
    <col min="6415" max="6415" width="11.6640625" customWidth="1"/>
    <col min="6416" max="6416" width="11.88671875" customWidth="1"/>
    <col min="6417" max="6417" width="9.5546875" customWidth="1"/>
    <col min="6418" max="6418" width="0" hidden="1" customWidth="1"/>
    <col min="6419" max="6419" width="16.5546875" customWidth="1"/>
    <col min="6654" max="6654" width="6.109375" customWidth="1"/>
    <col min="6655" max="6655" width="29.44140625" customWidth="1"/>
    <col min="6656" max="6656" width="19.109375" customWidth="1"/>
    <col min="6657" max="6657" width="10.109375" customWidth="1"/>
    <col min="6658" max="6658" width="10.6640625" customWidth="1"/>
    <col min="6659" max="6659" width="0" hidden="1" customWidth="1"/>
    <col min="6660" max="6660" width="11.5546875" customWidth="1"/>
    <col min="6661" max="6661" width="11.6640625" customWidth="1"/>
    <col min="6662" max="6662" width="11.5546875" customWidth="1"/>
    <col min="6663" max="6664" width="11.6640625" customWidth="1"/>
    <col min="6665" max="6665" width="11.5546875" customWidth="1"/>
    <col min="6666" max="6670" width="0" hidden="1" customWidth="1"/>
    <col min="6671" max="6671" width="11.6640625" customWidth="1"/>
    <col min="6672" max="6672" width="11.88671875" customWidth="1"/>
    <col min="6673" max="6673" width="9.5546875" customWidth="1"/>
    <col min="6674" max="6674" width="0" hidden="1" customWidth="1"/>
    <col min="6675" max="6675" width="16.5546875" customWidth="1"/>
    <col min="6910" max="6910" width="6.109375" customWidth="1"/>
    <col min="6911" max="6911" width="29.44140625" customWidth="1"/>
    <col min="6912" max="6912" width="19.109375" customWidth="1"/>
    <col min="6913" max="6913" width="10.109375" customWidth="1"/>
    <col min="6914" max="6914" width="10.6640625" customWidth="1"/>
    <col min="6915" max="6915" width="0" hidden="1" customWidth="1"/>
    <col min="6916" max="6916" width="11.5546875" customWidth="1"/>
    <col min="6917" max="6917" width="11.6640625" customWidth="1"/>
    <col min="6918" max="6918" width="11.5546875" customWidth="1"/>
    <col min="6919" max="6920" width="11.6640625" customWidth="1"/>
    <col min="6921" max="6921" width="11.5546875" customWidth="1"/>
    <col min="6922" max="6926" width="0" hidden="1" customWidth="1"/>
    <col min="6927" max="6927" width="11.6640625" customWidth="1"/>
    <col min="6928" max="6928" width="11.88671875" customWidth="1"/>
    <col min="6929" max="6929" width="9.5546875" customWidth="1"/>
    <col min="6930" max="6930" width="0" hidden="1" customWidth="1"/>
    <col min="6931" max="6931" width="16.5546875" customWidth="1"/>
    <col min="7166" max="7166" width="6.109375" customWidth="1"/>
    <col min="7167" max="7167" width="29.44140625" customWidth="1"/>
    <col min="7168" max="7168" width="19.109375" customWidth="1"/>
    <col min="7169" max="7169" width="10.109375" customWidth="1"/>
    <col min="7170" max="7170" width="10.6640625" customWidth="1"/>
    <col min="7171" max="7171" width="0" hidden="1" customWidth="1"/>
    <col min="7172" max="7172" width="11.5546875" customWidth="1"/>
    <col min="7173" max="7173" width="11.6640625" customWidth="1"/>
    <col min="7174" max="7174" width="11.5546875" customWidth="1"/>
    <col min="7175" max="7176" width="11.6640625" customWidth="1"/>
    <col min="7177" max="7177" width="11.5546875" customWidth="1"/>
    <col min="7178" max="7182" width="0" hidden="1" customWidth="1"/>
    <col min="7183" max="7183" width="11.6640625" customWidth="1"/>
    <col min="7184" max="7184" width="11.88671875" customWidth="1"/>
    <col min="7185" max="7185" width="9.5546875" customWidth="1"/>
    <col min="7186" max="7186" width="0" hidden="1" customWidth="1"/>
    <col min="7187" max="7187" width="16.5546875" customWidth="1"/>
    <col min="7422" max="7422" width="6.109375" customWidth="1"/>
    <col min="7423" max="7423" width="29.44140625" customWidth="1"/>
    <col min="7424" max="7424" width="19.109375" customWidth="1"/>
    <col min="7425" max="7425" width="10.109375" customWidth="1"/>
    <col min="7426" max="7426" width="10.6640625" customWidth="1"/>
    <col min="7427" max="7427" width="0" hidden="1" customWidth="1"/>
    <col min="7428" max="7428" width="11.5546875" customWidth="1"/>
    <col min="7429" max="7429" width="11.6640625" customWidth="1"/>
    <col min="7430" max="7430" width="11.5546875" customWidth="1"/>
    <col min="7431" max="7432" width="11.6640625" customWidth="1"/>
    <col min="7433" max="7433" width="11.5546875" customWidth="1"/>
    <col min="7434" max="7438" width="0" hidden="1" customWidth="1"/>
    <col min="7439" max="7439" width="11.6640625" customWidth="1"/>
    <col min="7440" max="7440" width="11.88671875" customWidth="1"/>
    <col min="7441" max="7441" width="9.5546875" customWidth="1"/>
    <col min="7442" max="7442" width="0" hidden="1" customWidth="1"/>
    <col min="7443" max="7443" width="16.5546875" customWidth="1"/>
    <col min="7678" max="7678" width="6.109375" customWidth="1"/>
    <col min="7679" max="7679" width="29.44140625" customWidth="1"/>
    <col min="7680" max="7680" width="19.109375" customWidth="1"/>
    <col min="7681" max="7681" width="10.109375" customWidth="1"/>
    <col min="7682" max="7682" width="10.6640625" customWidth="1"/>
    <col min="7683" max="7683" width="0" hidden="1" customWidth="1"/>
    <col min="7684" max="7684" width="11.5546875" customWidth="1"/>
    <col min="7685" max="7685" width="11.6640625" customWidth="1"/>
    <col min="7686" max="7686" width="11.5546875" customWidth="1"/>
    <col min="7687" max="7688" width="11.6640625" customWidth="1"/>
    <col min="7689" max="7689" width="11.5546875" customWidth="1"/>
    <col min="7690" max="7694" width="0" hidden="1" customWidth="1"/>
    <col min="7695" max="7695" width="11.6640625" customWidth="1"/>
    <col min="7696" max="7696" width="11.88671875" customWidth="1"/>
    <col min="7697" max="7697" width="9.5546875" customWidth="1"/>
    <col min="7698" max="7698" width="0" hidden="1" customWidth="1"/>
    <col min="7699" max="7699" width="16.5546875" customWidth="1"/>
    <col min="7934" max="7934" width="6.109375" customWidth="1"/>
    <col min="7935" max="7935" width="29.44140625" customWidth="1"/>
    <col min="7936" max="7936" width="19.109375" customWidth="1"/>
    <col min="7937" max="7937" width="10.109375" customWidth="1"/>
    <col min="7938" max="7938" width="10.6640625" customWidth="1"/>
    <col min="7939" max="7939" width="0" hidden="1" customWidth="1"/>
    <col min="7940" max="7940" width="11.5546875" customWidth="1"/>
    <col min="7941" max="7941" width="11.6640625" customWidth="1"/>
    <col min="7942" max="7942" width="11.5546875" customWidth="1"/>
    <col min="7943" max="7944" width="11.6640625" customWidth="1"/>
    <col min="7945" max="7945" width="11.5546875" customWidth="1"/>
    <col min="7946" max="7950" width="0" hidden="1" customWidth="1"/>
    <col min="7951" max="7951" width="11.6640625" customWidth="1"/>
    <col min="7952" max="7952" width="11.88671875" customWidth="1"/>
    <col min="7953" max="7953" width="9.5546875" customWidth="1"/>
    <col min="7954" max="7954" width="0" hidden="1" customWidth="1"/>
    <col min="7955" max="7955" width="16.5546875" customWidth="1"/>
    <col min="8190" max="8190" width="6.109375" customWidth="1"/>
    <col min="8191" max="8191" width="29.44140625" customWidth="1"/>
    <col min="8192" max="8192" width="19.109375" customWidth="1"/>
    <col min="8193" max="8193" width="10.109375" customWidth="1"/>
    <col min="8194" max="8194" width="10.6640625" customWidth="1"/>
    <col min="8195" max="8195" width="0" hidden="1" customWidth="1"/>
    <col min="8196" max="8196" width="11.5546875" customWidth="1"/>
    <col min="8197" max="8197" width="11.6640625" customWidth="1"/>
    <col min="8198" max="8198" width="11.5546875" customWidth="1"/>
    <col min="8199" max="8200" width="11.6640625" customWidth="1"/>
    <col min="8201" max="8201" width="11.5546875" customWidth="1"/>
    <col min="8202" max="8206" width="0" hidden="1" customWidth="1"/>
    <col min="8207" max="8207" width="11.6640625" customWidth="1"/>
    <col min="8208" max="8208" width="11.88671875" customWidth="1"/>
    <col min="8209" max="8209" width="9.5546875" customWidth="1"/>
    <col min="8210" max="8210" width="0" hidden="1" customWidth="1"/>
    <col min="8211" max="8211" width="16.5546875" customWidth="1"/>
    <col min="8446" max="8446" width="6.109375" customWidth="1"/>
    <col min="8447" max="8447" width="29.44140625" customWidth="1"/>
    <col min="8448" max="8448" width="19.109375" customWidth="1"/>
    <col min="8449" max="8449" width="10.109375" customWidth="1"/>
    <col min="8450" max="8450" width="10.6640625" customWidth="1"/>
    <col min="8451" max="8451" width="0" hidden="1" customWidth="1"/>
    <col min="8452" max="8452" width="11.5546875" customWidth="1"/>
    <col min="8453" max="8453" width="11.6640625" customWidth="1"/>
    <col min="8454" max="8454" width="11.5546875" customWidth="1"/>
    <col min="8455" max="8456" width="11.6640625" customWidth="1"/>
    <col min="8457" max="8457" width="11.5546875" customWidth="1"/>
    <col min="8458" max="8462" width="0" hidden="1" customWidth="1"/>
    <col min="8463" max="8463" width="11.6640625" customWidth="1"/>
    <col min="8464" max="8464" width="11.88671875" customWidth="1"/>
    <col min="8465" max="8465" width="9.5546875" customWidth="1"/>
    <col min="8466" max="8466" width="0" hidden="1" customWidth="1"/>
    <col min="8467" max="8467" width="16.5546875" customWidth="1"/>
    <col min="8702" max="8702" width="6.109375" customWidth="1"/>
    <col min="8703" max="8703" width="29.44140625" customWidth="1"/>
    <col min="8704" max="8704" width="19.109375" customWidth="1"/>
    <col min="8705" max="8705" width="10.109375" customWidth="1"/>
    <col min="8706" max="8706" width="10.6640625" customWidth="1"/>
    <col min="8707" max="8707" width="0" hidden="1" customWidth="1"/>
    <col min="8708" max="8708" width="11.5546875" customWidth="1"/>
    <col min="8709" max="8709" width="11.6640625" customWidth="1"/>
    <col min="8710" max="8710" width="11.5546875" customWidth="1"/>
    <col min="8711" max="8712" width="11.6640625" customWidth="1"/>
    <col min="8713" max="8713" width="11.5546875" customWidth="1"/>
    <col min="8714" max="8718" width="0" hidden="1" customWidth="1"/>
    <col min="8719" max="8719" width="11.6640625" customWidth="1"/>
    <col min="8720" max="8720" width="11.88671875" customWidth="1"/>
    <col min="8721" max="8721" width="9.5546875" customWidth="1"/>
    <col min="8722" max="8722" width="0" hidden="1" customWidth="1"/>
    <col min="8723" max="8723" width="16.5546875" customWidth="1"/>
    <col min="8958" max="8958" width="6.109375" customWidth="1"/>
    <col min="8959" max="8959" width="29.44140625" customWidth="1"/>
    <col min="8960" max="8960" width="19.109375" customWidth="1"/>
    <col min="8961" max="8961" width="10.109375" customWidth="1"/>
    <col min="8962" max="8962" width="10.6640625" customWidth="1"/>
    <col min="8963" max="8963" width="0" hidden="1" customWidth="1"/>
    <col min="8964" max="8964" width="11.5546875" customWidth="1"/>
    <col min="8965" max="8965" width="11.6640625" customWidth="1"/>
    <col min="8966" max="8966" width="11.5546875" customWidth="1"/>
    <col min="8967" max="8968" width="11.6640625" customWidth="1"/>
    <col min="8969" max="8969" width="11.5546875" customWidth="1"/>
    <col min="8970" max="8974" width="0" hidden="1" customWidth="1"/>
    <col min="8975" max="8975" width="11.6640625" customWidth="1"/>
    <col min="8976" max="8976" width="11.88671875" customWidth="1"/>
    <col min="8977" max="8977" width="9.5546875" customWidth="1"/>
    <col min="8978" max="8978" width="0" hidden="1" customWidth="1"/>
    <col min="8979" max="8979" width="16.5546875" customWidth="1"/>
    <col min="9214" max="9214" width="6.109375" customWidth="1"/>
    <col min="9215" max="9215" width="29.44140625" customWidth="1"/>
    <col min="9216" max="9216" width="19.109375" customWidth="1"/>
    <col min="9217" max="9217" width="10.109375" customWidth="1"/>
    <col min="9218" max="9218" width="10.6640625" customWidth="1"/>
    <col min="9219" max="9219" width="0" hidden="1" customWidth="1"/>
    <col min="9220" max="9220" width="11.5546875" customWidth="1"/>
    <col min="9221" max="9221" width="11.6640625" customWidth="1"/>
    <col min="9222" max="9222" width="11.5546875" customWidth="1"/>
    <col min="9223" max="9224" width="11.6640625" customWidth="1"/>
    <col min="9225" max="9225" width="11.5546875" customWidth="1"/>
    <col min="9226" max="9230" width="0" hidden="1" customWidth="1"/>
    <col min="9231" max="9231" width="11.6640625" customWidth="1"/>
    <col min="9232" max="9232" width="11.88671875" customWidth="1"/>
    <col min="9233" max="9233" width="9.5546875" customWidth="1"/>
    <col min="9234" max="9234" width="0" hidden="1" customWidth="1"/>
    <col min="9235" max="9235" width="16.5546875" customWidth="1"/>
    <col min="9470" max="9470" width="6.109375" customWidth="1"/>
    <col min="9471" max="9471" width="29.44140625" customWidth="1"/>
    <col min="9472" max="9472" width="19.109375" customWidth="1"/>
    <col min="9473" max="9473" width="10.109375" customWidth="1"/>
    <col min="9474" max="9474" width="10.6640625" customWidth="1"/>
    <col min="9475" max="9475" width="0" hidden="1" customWidth="1"/>
    <col min="9476" max="9476" width="11.5546875" customWidth="1"/>
    <col min="9477" max="9477" width="11.6640625" customWidth="1"/>
    <col min="9478" max="9478" width="11.5546875" customWidth="1"/>
    <col min="9479" max="9480" width="11.6640625" customWidth="1"/>
    <col min="9481" max="9481" width="11.5546875" customWidth="1"/>
    <col min="9482" max="9486" width="0" hidden="1" customWidth="1"/>
    <col min="9487" max="9487" width="11.6640625" customWidth="1"/>
    <col min="9488" max="9488" width="11.88671875" customWidth="1"/>
    <col min="9489" max="9489" width="9.5546875" customWidth="1"/>
    <col min="9490" max="9490" width="0" hidden="1" customWidth="1"/>
    <col min="9491" max="9491" width="16.5546875" customWidth="1"/>
    <col min="9726" max="9726" width="6.109375" customWidth="1"/>
    <col min="9727" max="9727" width="29.44140625" customWidth="1"/>
    <col min="9728" max="9728" width="19.109375" customWidth="1"/>
    <col min="9729" max="9729" width="10.109375" customWidth="1"/>
    <col min="9730" max="9730" width="10.6640625" customWidth="1"/>
    <col min="9731" max="9731" width="0" hidden="1" customWidth="1"/>
    <col min="9732" max="9732" width="11.5546875" customWidth="1"/>
    <col min="9733" max="9733" width="11.6640625" customWidth="1"/>
    <col min="9734" max="9734" width="11.5546875" customWidth="1"/>
    <col min="9735" max="9736" width="11.6640625" customWidth="1"/>
    <col min="9737" max="9737" width="11.5546875" customWidth="1"/>
    <col min="9738" max="9742" width="0" hidden="1" customWidth="1"/>
    <col min="9743" max="9743" width="11.6640625" customWidth="1"/>
    <col min="9744" max="9744" width="11.88671875" customWidth="1"/>
    <col min="9745" max="9745" width="9.5546875" customWidth="1"/>
    <col min="9746" max="9746" width="0" hidden="1" customWidth="1"/>
    <col min="9747" max="9747" width="16.5546875" customWidth="1"/>
    <col min="9982" max="9982" width="6.109375" customWidth="1"/>
    <col min="9983" max="9983" width="29.44140625" customWidth="1"/>
    <col min="9984" max="9984" width="19.109375" customWidth="1"/>
    <col min="9985" max="9985" width="10.109375" customWidth="1"/>
    <col min="9986" max="9986" width="10.6640625" customWidth="1"/>
    <col min="9987" max="9987" width="0" hidden="1" customWidth="1"/>
    <col min="9988" max="9988" width="11.5546875" customWidth="1"/>
    <col min="9989" max="9989" width="11.6640625" customWidth="1"/>
    <col min="9990" max="9990" width="11.5546875" customWidth="1"/>
    <col min="9991" max="9992" width="11.6640625" customWidth="1"/>
    <col min="9993" max="9993" width="11.5546875" customWidth="1"/>
    <col min="9994" max="9998" width="0" hidden="1" customWidth="1"/>
    <col min="9999" max="9999" width="11.6640625" customWidth="1"/>
    <col min="10000" max="10000" width="11.88671875" customWidth="1"/>
    <col min="10001" max="10001" width="9.5546875" customWidth="1"/>
    <col min="10002" max="10002" width="0" hidden="1" customWidth="1"/>
    <col min="10003" max="10003" width="16.5546875" customWidth="1"/>
    <col min="10238" max="10238" width="6.109375" customWidth="1"/>
    <col min="10239" max="10239" width="29.44140625" customWidth="1"/>
    <col min="10240" max="10240" width="19.109375" customWidth="1"/>
    <col min="10241" max="10241" width="10.109375" customWidth="1"/>
    <col min="10242" max="10242" width="10.6640625" customWidth="1"/>
    <col min="10243" max="10243" width="0" hidden="1" customWidth="1"/>
    <col min="10244" max="10244" width="11.5546875" customWidth="1"/>
    <col min="10245" max="10245" width="11.6640625" customWidth="1"/>
    <col min="10246" max="10246" width="11.5546875" customWidth="1"/>
    <col min="10247" max="10248" width="11.6640625" customWidth="1"/>
    <col min="10249" max="10249" width="11.5546875" customWidth="1"/>
    <col min="10250" max="10254" width="0" hidden="1" customWidth="1"/>
    <col min="10255" max="10255" width="11.6640625" customWidth="1"/>
    <col min="10256" max="10256" width="11.88671875" customWidth="1"/>
    <col min="10257" max="10257" width="9.5546875" customWidth="1"/>
    <col min="10258" max="10258" width="0" hidden="1" customWidth="1"/>
    <col min="10259" max="10259" width="16.5546875" customWidth="1"/>
    <col min="10494" max="10494" width="6.109375" customWidth="1"/>
    <col min="10495" max="10495" width="29.44140625" customWidth="1"/>
    <col min="10496" max="10496" width="19.109375" customWidth="1"/>
    <col min="10497" max="10497" width="10.109375" customWidth="1"/>
    <col min="10498" max="10498" width="10.6640625" customWidth="1"/>
    <col min="10499" max="10499" width="0" hidden="1" customWidth="1"/>
    <col min="10500" max="10500" width="11.5546875" customWidth="1"/>
    <col min="10501" max="10501" width="11.6640625" customWidth="1"/>
    <col min="10502" max="10502" width="11.5546875" customWidth="1"/>
    <col min="10503" max="10504" width="11.6640625" customWidth="1"/>
    <col min="10505" max="10505" width="11.5546875" customWidth="1"/>
    <col min="10506" max="10510" width="0" hidden="1" customWidth="1"/>
    <col min="10511" max="10511" width="11.6640625" customWidth="1"/>
    <col min="10512" max="10512" width="11.88671875" customWidth="1"/>
    <col min="10513" max="10513" width="9.5546875" customWidth="1"/>
    <col min="10514" max="10514" width="0" hidden="1" customWidth="1"/>
    <col min="10515" max="10515" width="16.5546875" customWidth="1"/>
    <col min="10750" max="10750" width="6.109375" customWidth="1"/>
    <col min="10751" max="10751" width="29.44140625" customWidth="1"/>
    <col min="10752" max="10752" width="19.109375" customWidth="1"/>
    <col min="10753" max="10753" width="10.109375" customWidth="1"/>
    <col min="10754" max="10754" width="10.6640625" customWidth="1"/>
    <col min="10755" max="10755" width="0" hidden="1" customWidth="1"/>
    <col min="10756" max="10756" width="11.5546875" customWidth="1"/>
    <col min="10757" max="10757" width="11.6640625" customWidth="1"/>
    <col min="10758" max="10758" width="11.5546875" customWidth="1"/>
    <col min="10759" max="10760" width="11.6640625" customWidth="1"/>
    <col min="10761" max="10761" width="11.5546875" customWidth="1"/>
    <col min="10762" max="10766" width="0" hidden="1" customWidth="1"/>
    <col min="10767" max="10767" width="11.6640625" customWidth="1"/>
    <col min="10768" max="10768" width="11.88671875" customWidth="1"/>
    <col min="10769" max="10769" width="9.5546875" customWidth="1"/>
    <col min="10770" max="10770" width="0" hidden="1" customWidth="1"/>
    <col min="10771" max="10771" width="16.5546875" customWidth="1"/>
    <col min="11006" max="11006" width="6.109375" customWidth="1"/>
    <col min="11007" max="11007" width="29.44140625" customWidth="1"/>
    <col min="11008" max="11008" width="19.109375" customWidth="1"/>
    <col min="11009" max="11009" width="10.109375" customWidth="1"/>
    <col min="11010" max="11010" width="10.6640625" customWidth="1"/>
    <col min="11011" max="11011" width="0" hidden="1" customWidth="1"/>
    <col min="11012" max="11012" width="11.5546875" customWidth="1"/>
    <col min="11013" max="11013" width="11.6640625" customWidth="1"/>
    <col min="11014" max="11014" width="11.5546875" customWidth="1"/>
    <col min="11015" max="11016" width="11.6640625" customWidth="1"/>
    <col min="11017" max="11017" width="11.5546875" customWidth="1"/>
    <col min="11018" max="11022" width="0" hidden="1" customWidth="1"/>
    <col min="11023" max="11023" width="11.6640625" customWidth="1"/>
    <col min="11024" max="11024" width="11.88671875" customWidth="1"/>
    <col min="11025" max="11025" width="9.5546875" customWidth="1"/>
    <col min="11026" max="11026" width="0" hidden="1" customWidth="1"/>
    <col min="11027" max="11027" width="16.5546875" customWidth="1"/>
    <col min="11262" max="11262" width="6.109375" customWidth="1"/>
    <col min="11263" max="11263" width="29.44140625" customWidth="1"/>
    <col min="11264" max="11264" width="19.109375" customWidth="1"/>
    <col min="11265" max="11265" width="10.109375" customWidth="1"/>
    <col min="11266" max="11266" width="10.6640625" customWidth="1"/>
    <col min="11267" max="11267" width="0" hidden="1" customWidth="1"/>
    <col min="11268" max="11268" width="11.5546875" customWidth="1"/>
    <col min="11269" max="11269" width="11.6640625" customWidth="1"/>
    <col min="11270" max="11270" width="11.5546875" customWidth="1"/>
    <col min="11271" max="11272" width="11.6640625" customWidth="1"/>
    <col min="11273" max="11273" width="11.5546875" customWidth="1"/>
    <col min="11274" max="11278" width="0" hidden="1" customWidth="1"/>
    <col min="11279" max="11279" width="11.6640625" customWidth="1"/>
    <col min="11280" max="11280" width="11.88671875" customWidth="1"/>
    <col min="11281" max="11281" width="9.5546875" customWidth="1"/>
    <col min="11282" max="11282" width="0" hidden="1" customWidth="1"/>
    <col min="11283" max="11283" width="16.5546875" customWidth="1"/>
    <col min="11518" max="11518" width="6.109375" customWidth="1"/>
    <col min="11519" max="11519" width="29.44140625" customWidth="1"/>
    <col min="11520" max="11520" width="19.109375" customWidth="1"/>
    <col min="11521" max="11521" width="10.109375" customWidth="1"/>
    <col min="11522" max="11522" width="10.6640625" customWidth="1"/>
    <col min="11523" max="11523" width="0" hidden="1" customWidth="1"/>
    <col min="11524" max="11524" width="11.5546875" customWidth="1"/>
    <col min="11525" max="11525" width="11.6640625" customWidth="1"/>
    <col min="11526" max="11526" width="11.5546875" customWidth="1"/>
    <col min="11527" max="11528" width="11.6640625" customWidth="1"/>
    <col min="11529" max="11529" width="11.5546875" customWidth="1"/>
    <col min="11530" max="11534" width="0" hidden="1" customWidth="1"/>
    <col min="11535" max="11535" width="11.6640625" customWidth="1"/>
    <col min="11536" max="11536" width="11.88671875" customWidth="1"/>
    <col min="11537" max="11537" width="9.5546875" customWidth="1"/>
    <col min="11538" max="11538" width="0" hidden="1" customWidth="1"/>
    <col min="11539" max="11539" width="16.5546875" customWidth="1"/>
    <col min="11774" max="11774" width="6.109375" customWidth="1"/>
    <col min="11775" max="11775" width="29.44140625" customWidth="1"/>
    <col min="11776" max="11776" width="19.109375" customWidth="1"/>
    <col min="11777" max="11777" width="10.109375" customWidth="1"/>
    <col min="11778" max="11778" width="10.6640625" customWidth="1"/>
    <col min="11779" max="11779" width="0" hidden="1" customWidth="1"/>
    <col min="11780" max="11780" width="11.5546875" customWidth="1"/>
    <col min="11781" max="11781" width="11.6640625" customWidth="1"/>
    <col min="11782" max="11782" width="11.5546875" customWidth="1"/>
    <col min="11783" max="11784" width="11.6640625" customWidth="1"/>
    <col min="11785" max="11785" width="11.5546875" customWidth="1"/>
    <col min="11786" max="11790" width="0" hidden="1" customWidth="1"/>
    <col min="11791" max="11791" width="11.6640625" customWidth="1"/>
    <col min="11792" max="11792" width="11.88671875" customWidth="1"/>
    <col min="11793" max="11793" width="9.5546875" customWidth="1"/>
    <col min="11794" max="11794" width="0" hidden="1" customWidth="1"/>
    <col min="11795" max="11795" width="16.5546875" customWidth="1"/>
    <col min="12030" max="12030" width="6.109375" customWidth="1"/>
    <col min="12031" max="12031" width="29.44140625" customWidth="1"/>
    <col min="12032" max="12032" width="19.109375" customWidth="1"/>
    <col min="12033" max="12033" width="10.109375" customWidth="1"/>
    <col min="12034" max="12034" width="10.6640625" customWidth="1"/>
    <col min="12035" max="12035" width="0" hidden="1" customWidth="1"/>
    <col min="12036" max="12036" width="11.5546875" customWidth="1"/>
    <col min="12037" max="12037" width="11.6640625" customWidth="1"/>
    <col min="12038" max="12038" width="11.5546875" customWidth="1"/>
    <col min="12039" max="12040" width="11.6640625" customWidth="1"/>
    <col min="12041" max="12041" width="11.5546875" customWidth="1"/>
    <col min="12042" max="12046" width="0" hidden="1" customWidth="1"/>
    <col min="12047" max="12047" width="11.6640625" customWidth="1"/>
    <col min="12048" max="12048" width="11.88671875" customWidth="1"/>
    <col min="12049" max="12049" width="9.5546875" customWidth="1"/>
    <col min="12050" max="12050" width="0" hidden="1" customWidth="1"/>
    <col min="12051" max="12051" width="16.5546875" customWidth="1"/>
    <col min="12286" max="12286" width="6.109375" customWidth="1"/>
    <col min="12287" max="12287" width="29.44140625" customWidth="1"/>
    <col min="12288" max="12288" width="19.109375" customWidth="1"/>
    <col min="12289" max="12289" width="10.109375" customWidth="1"/>
    <col min="12290" max="12290" width="10.6640625" customWidth="1"/>
    <col min="12291" max="12291" width="0" hidden="1" customWidth="1"/>
    <col min="12292" max="12292" width="11.5546875" customWidth="1"/>
    <col min="12293" max="12293" width="11.6640625" customWidth="1"/>
    <col min="12294" max="12294" width="11.5546875" customWidth="1"/>
    <col min="12295" max="12296" width="11.6640625" customWidth="1"/>
    <col min="12297" max="12297" width="11.5546875" customWidth="1"/>
    <col min="12298" max="12302" width="0" hidden="1" customWidth="1"/>
    <col min="12303" max="12303" width="11.6640625" customWidth="1"/>
    <col min="12304" max="12304" width="11.88671875" customWidth="1"/>
    <col min="12305" max="12305" width="9.5546875" customWidth="1"/>
    <col min="12306" max="12306" width="0" hidden="1" customWidth="1"/>
    <col min="12307" max="12307" width="16.5546875" customWidth="1"/>
    <col min="12542" max="12542" width="6.109375" customWidth="1"/>
    <col min="12543" max="12543" width="29.44140625" customWidth="1"/>
    <col min="12544" max="12544" width="19.109375" customWidth="1"/>
    <col min="12545" max="12545" width="10.109375" customWidth="1"/>
    <col min="12546" max="12546" width="10.6640625" customWidth="1"/>
    <col min="12547" max="12547" width="0" hidden="1" customWidth="1"/>
    <col min="12548" max="12548" width="11.5546875" customWidth="1"/>
    <col min="12549" max="12549" width="11.6640625" customWidth="1"/>
    <col min="12550" max="12550" width="11.5546875" customWidth="1"/>
    <col min="12551" max="12552" width="11.6640625" customWidth="1"/>
    <col min="12553" max="12553" width="11.5546875" customWidth="1"/>
    <col min="12554" max="12558" width="0" hidden="1" customWidth="1"/>
    <col min="12559" max="12559" width="11.6640625" customWidth="1"/>
    <col min="12560" max="12560" width="11.88671875" customWidth="1"/>
    <col min="12561" max="12561" width="9.5546875" customWidth="1"/>
    <col min="12562" max="12562" width="0" hidden="1" customWidth="1"/>
    <col min="12563" max="12563" width="16.5546875" customWidth="1"/>
    <col min="12798" max="12798" width="6.109375" customWidth="1"/>
    <col min="12799" max="12799" width="29.44140625" customWidth="1"/>
    <col min="12800" max="12800" width="19.109375" customWidth="1"/>
    <col min="12801" max="12801" width="10.109375" customWidth="1"/>
    <col min="12802" max="12802" width="10.6640625" customWidth="1"/>
    <col min="12803" max="12803" width="0" hidden="1" customWidth="1"/>
    <col min="12804" max="12804" width="11.5546875" customWidth="1"/>
    <col min="12805" max="12805" width="11.6640625" customWidth="1"/>
    <col min="12806" max="12806" width="11.5546875" customWidth="1"/>
    <col min="12807" max="12808" width="11.6640625" customWidth="1"/>
    <col min="12809" max="12809" width="11.5546875" customWidth="1"/>
    <col min="12810" max="12814" width="0" hidden="1" customWidth="1"/>
    <col min="12815" max="12815" width="11.6640625" customWidth="1"/>
    <col min="12816" max="12816" width="11.88671875" customWidth="1"/>
    <col min="12817" max="12817" width="9.5546875" customWidth="1"/>
    <col min="12818" max="12818" width="0" hidden="1" customWidth="1"/>
    <col min="12819" max="12819" width="16.5546875" customWidth="1"/>
    <col min="13054" max="13054" width="6.109375" customWidth="1"/>
    <col min="13055" max="13055" width="29.44140625" customWidth="1"/>
    <col min="13056" max="13056" width="19.109375" customWidth="1"/>
    <col min="13057" max="13057" width="10.109375" customWidth="1"/>
    <col min="13058" max="13058" width="10.6640625" customWidth="1"/>
    <col min="13059" max="13059" width="0" hidden="1" customWidth="1"/>
    <col min="13060" max="13060" width="11.5546875" customWidth="1"/>
    <col min="13061" max="13061" width="11.6640625" customWidth="1"/>
    <col min="13062" max="13062" width="11.5546875" customWidth="1"/>
    <col min="13063" max="13064" width="11.6640625" customWidth="1"/>
    <col min="13065" max="13065" width="11.5546875" customWidth="1"/>
    <col min="13066" max="13070" width="0" hidden="1" customWidth="1"/>
    <col min="13071" max="13071" width="11.6640625" customWidth="1"/>
    <col min="13072" max="13072" width="11.88671875" customWidth="1"/>
    <col min="13073" max="13073" width="9.5546875" customWidth="1"/>
    <col min="13074" max="13074" width="0" hidden="1" customWidth="1"/>
    <col min="13075" max="13075" width="16.5546875" customWidth="1"/>
    <col min="13310" max="13310" width="6.109375" customWidth="1"/>
    <col min="13311" max="13311" width="29.44140625" customWidth="1"/>
    <col min="13312" max="13312" width="19.109375" customWidth="1"/>
    <col min="13313" max="13313" width="10.109375" customWidth="1"/>
    <col min="13314" max="13314" width="10.6640625" customWidth="1"/>
    <col min="13315" max="13315" width="0" hidden="1" customWidth="1"/>
    <col min="13316" max="13316" width="11.5546875" customWidth="1"/>
    <col min="13317" max="13317" width="11.6640625" customWidth="1"/>
    <col min="13318" max="13318" width="11.5546875" customWidth="1"/>
    <col min="13319" max="13320" width="11.6640625" customWidth="1"/>
    <col min="13321" max="13321" width="11.5546875" customWidth="1"/>
    <col min="13322" max="13326" width="0" hidden="1" customWidth="1"/>
    <col min="13327" max="13327" width="11.6640625" customWidth="1"/>
    <col min="13328" max="13328" width="11.88671875" customWidth="1"/>
    <col min="13329" max="13329" width="9.5546875" customWidth="1"/>
    <col min="13330" max="13330" width="0" hidden="1" customWidth="1"/>
    <col min="13331" max="13331" width="16.5546875" customWidth="1"/>
    <col min="13566" max="13566" width="6.109375" customWidth="1"/>
    <col min="13567" max="13567" width="29.44140625" customWidth="1"/>
    <col min="13568" max="13568" width="19.109375" customWidth="1"/>
    <col min="13569" max="13569" width="10.109375" customWidth="1"/>
    <col min="13570" max="13570" width="10.6640625" customWidth="1"/>
    <col min="13571" max="13571" width="0" hidden="1" customWidth="1"/>
    <col min="13572" max="13572" width="11.5546875" customWidth="1"/>
    <col min="13573" max="13573" width="11.6640625" customWidth="1"/>
    <col min="13574" max="13574" width="11.5546875" customWidth="1"/>
    <col min="13575" max="13576" width="11.6640625" customWidth="1"/>
    <col min="13577" max="13577" width="11.5546875" customWidth="1"/>
    <col min="13578" max="13582" width="0" hidden="1" customWidth="1"/>
    <col min="13583" max="13583" width="11.6640625" customWidth="1"/>
    <col min="13584" max="13584" width="11.88671875" customWidth="1"/>
    <col min="13585" max="13585" width="9.5546875" customWidth="1"/>
    <col min="13586" max="13586" width="0" hidden="1" customWidth="1"/>
    <col min="13587" max="13587" width="16.5546875" customWidth="1"/>
    <col min="13822" max="13822" width="6.109375" customWidth="1"/>
    <col min="13823" max="13823" width="29.44140625" customWidth="1"/>
    <col min="13824" max="13824" width="19.109375" customWidth="1"/>
    <col min="13825" max="13825" width="10.109375" customWidth="1"/>
    <col min="13826" max="13826" width="10.6640625" customWidth="1"/>
    <col min="13827" max="13827" width="0" hidden="1" customWidth="1"/>
    <col min="13828" max="13828" width="11.5546875" customWidth="1"/>
    <col min="13829" max="13829" width="11.6640625" customWidth="1"/>
    <col min="13830" max="13830" width="11.5546875" customWidth="1"/>
    <col min="13831" max="13832" width="11.6640625" customWidth="1"/>
    <col min="13833" max="13833" width="11.5546875" customWidth="1"/>
    <col min="13834" max="13838" width="0" hidden="1" customWidth="1"/>
    <col min="13839" max="13839" width="11.6640625" customWidth="1"/>
    <col min="13840" max="13840" width="11.88671875" customWidth="1"/>
    <col min="13841" max="13841" width="9.5546875" customWidth="1"/>
    <col min="13842" max="13842" width="0" hidden="1" customWidth="1"/>
    <col min="13843" max="13843" width="16.5546875" customWidth="1"/>
    <col min="14078" max="14078" width="6.109375" customWidth="1"/>
    <col min="14079" max="14079" width="29.44140625" customWidth="1"/>
    <col min="14080" max="14080" width="19.109375" customWidth="1"/>
    <col min="14081" max="14081" width="10.109375" customWidth="1"/>
    <col min="14082" max="14082" width="10.6640625" customWidth="1"/>
    <col min="14083" max="14083" width="0" hidden="1" customWidth="1"/>
    <col min="14084" max="14084" width="11.5546875" customWidth="1"/>
    <col min="14085" max="14085" width="11.6640625" customWidth="1"/>
    <col min="14086" max="14086" width="11.5546875" customWidth="1"/>
    <col min="14087" max="14088" width="11.6640625" customWidth="1"/>
    <col min="14089" max="14089" width="11.5546875" customWidth="1"/>
    <col min="14090" max="14094" width="0" hidden="1" customWidth="1"/>
    <col min="14095" max="14095" width="11.6640625" customWidth="1"/>
    <col min="14096" max="14096" width="11.88671875" customWidth="1"/>
    <col min="14097" max="14097" width="9.5546875" customWidth="1"/>
    <col min="14098" max="14098" width="0" hidden="1" customWidth="1"/>
    <col min="14099" max="14099" width="16.5546875" customWidth="1"/>
    <col min="14334" max="14334" width="6.109375" customWidth="1"/>
    <col min="14335" max="14335" width="29.44140625" customWidth="1"/>
    <col min="14336" max="14336" width="19.109375" customWidth="1"/>
    <col min="14337" max="14337" width="10.109375" customWidth="1"/>
    <col min="14338" max="14338" width="10.6640625" customWidth="1"/>
    <col min="14339" max="14339" width="0" hidden="1" customWidth="1"/>
    <col min="14340" max="14340" width="11.5546875" customWidth="1"/>
    <col min="14341" max="14341" width="11.6640625" customWidth="1"/>
    <col min="14342" max="14342" width="11.5546875" customWidth="1"/>
    <col min="14343" max="14344" width="11.6640625" customWidth="1"/>
    <col min="14345" max="14345" width="11.5546875" customWidth="1"/>
    <col min="14346" max="14350" width="0" hidden="1" customWidth="1"/>
    <col min="14351" max="14351" width="11.6640625" customWidth="1"/>
    <col min="14352" max="14352" width="11.88671875" customWidth="1"/>
    <col min="14353" max="14353" width="9.5546875" customWidth="1"/>
    <col min="14354" max="14354" width="0" hidden="1" customWidth="1"/>
    <col min="14355" max="14355" width="16.5546875" customWidth="1"/>
    <col min="14590" max="14590" width="6.109375" customWidth="1"/>
    <col min="14591" max="14591" width="29.44140625" customWidth="1"/>
    <col min="14592" max="14592" width="19.109375" customWidth="1"/>
    <col min="14593" max="14593" width="10.109375" customWidth="1"/>
    <col min="14594" max="14594" width="10.6640625" customWidth="1"/>
    <col min="14595" max="14595" width="0" hidden="1" customWidth="1"/>
    <col min="14596" max="14596" width="11.5546875" customWidth="1"/>
    <col min="14597" max="14597" width="11.6640625" customWidth="1"/>
    <col min="14598" max="14598" width="11.5546875" customWidth="1"/>
    <col min="14599" max="14600" width="11.6640625" customWidth="1"/>
    <col min="14601" max="14601" width="11.5546875" customWidth="1"/>
    <col min="14602" max="14606" width="0" hidden="1" customWidth="1"/>
    <col min="14607" max="14607" width="11.6640625" customWidth="1"/>
    <col min="14608" max="14608" width="11.88671875" customWidth="1"/>
    <col min="14609" max="14609" width="9.5546875" customWidth="1"/>
    <col min="14610" max="14610" width="0" hidden="1" customWidth="1"/>
    <col min="14611" max="14611" width="16.5546875" customWidth="1"/>
    <col min="14846" max="14846" width="6.109375" customWidth="1"/>
    <col min="14847" max="14847" width="29.44140625" customWidth="1"/>
    <col min="14848" max="14848" width="19.109375" customWidth="1"/>
    <col min="14849" max="14849" width="10.109375" customWidth="1"/>
    <col min="14850" max="14850" width="10.6640625" customWidth="1"/>
    <col min="14851" max="14851" width="0" hidden="1" customWidth="1"/>
    <col min="14852" max="14852" width="11.5546875" customWidth="1"/>
    <col min="14853" max="14853" width="11.6640625" customWidth="1"/>
    <col min="14854" max="14854" width="11.5546875" customWidth="1"/>
    <col min="14855" max="14856" width="11.6640625" customWidth="1"/>
    <col min="14857" max="14857" width="11.5546875" customWidth="1"/>
    <col min="14858" max="14862" width="0" hidden="1" customWidth="1"/>
    <col min="14863" max="14863" width="11.6640625" customWidth="1"/>
    <col min="14864" max="14864" width="11.88671875" customWidth="1"/>
    <col min="14865" max="14865" width="9.5546875" customWidth="1"/>
    <col min="14866" max="14866" width="0" hidden="1" customWidth="1"/>
    <col min="14867" max="14867" width="16.5546875" customWidth="1"/>
    <col min="15102" max="15102" width="6.109375" customWidth="1"/>
    <col min="15103" max="15103" width="29.44140625" customWidth="1"/>
    <col min="15104" max="15104" width="19.109375" customWidth="1"/>
    <col min="15105" max="15105" width="10.109375" customWidth="1"/>
    <col min="15106" max="15106" width="10.6640625" customWidth="1"/>
    <col min="15107" max="15107" width="0" hidden="1" customWidth="1"/>
    <col min="15108" max="15108" width="11.5546875" customWidth="1"/>
    <col min="15109" max="15109" width="11.6640625" customWidth="1"/>
    <col min="15110" max="15110" width="11.5546875" customWidth="1"/>
    <col min="15111" max="15112" width="11.6640625" customWidth="1"/>
    <col min="15113" max="15113" width="11.5546875" customWidth="1"/>
    <col min="15114" max="15118" width="0" hidden="1" customWidth="1"/>
    <col min="15119" max="15119" width="11.6640625" customWidth="1"/>
    <col min="15120" max="15120" width="11.88671875" customWidth="1"/>
    <col min="15121" max="15121" width="9.5546875" customWidth="1"/>
    <col min="15122" max="15122" width="0" hidden="1" customWidth="1"/>
    <col min="15123" max="15123" width="16.5546875" customWidth="1"/>
    <col min="15358" max="15358" width="6.109375" customWidth="1"/>
    <col min="15359" max="15359" width="29.44140625" customWidth="1"/>
    <col min="15360" max="15360" width="19.109375" customWidth="1"/>
    <col min="15361" max="15361" width="10.109375" customWidth="1"/>
    <col min="15362" max="15362" width="10.6640625" customWidth="1"/>
    <col min="15363" max="15363" width="0" hidden="1" customWidth="1"/>
    <col min="15364" max="15364" width="11.5546875" customWidth="1"/>
    <col min="15365" max="15365" width="11.6640625" customWidth="1"/>
    <col min="15366" max="15366" width="11.5546875" customWidth="1"/>
    <col min="15367" max="15368" width="11.6640625" customWidth="1"/>
    <col min="15369" max="15369" width="11.5546875" customWidth="1"/>
    <col min="15370" max="15374" width="0" hidden="1" customWidth="1"/>
    <col min="15375" max="15375" width="11.6640625" customWidth="1"/>
    <col min="15376" max="15376" width="11.88671875" customWidth="1"/>
    <col min="15377" max="15377" width="9.5546875" customWidth="1"/>
    <col min="15378" max="15378" width="0" hidden="1" customWidth="1"/>
    <col min="15379" max="15379" width="16.5546875" customWidth="1"/>
    <col min="15614" max="15614" width="6.109375" customWidth="1"/>
    <col min="15615" max="15615" width="29.44140625" customWidth="1"/>
    <col min="15616" max="15616" width="19.109375" customWidth="1"/>
    <col min="15617" max="15617" width="10.109375" customWidth="1"/>
    <col min="15618" max="15618" width="10.6640625" customWidth="1"/>
    <col min="15619" max="15619" width="0" hidden="1" customWidth="1"/>
    <col min="15620" max="15620" width="11.5546875" customWidth="1"/>
    <col min="15621" max="15621" width="11.6640625" customWidth="1"/>
    <col min="15622" max="15622" width="11.5546875" customWidth="1"/>
    <col min="15623" max="15624" width="11.6640625" customWidth="1"/>
    <col min="15625" max="15625" width="11.5546875" customWidth="1"/>
    <col min="15626" max="15630" width="0" hidden="1" customWidth="1"/>
    <col min="15631" max="15631" width="11.6640625" customWidth="1"/>
    <col min="15632" max="15632" width="11.88671875" customWidth="1"/>
    <col min="15633" max="15633" width="9.5546875" customWidth="1"/>
    <col min="15634" max="15634" width="0" hidden="1" customWidth="1"/>
    <col min="15635" max="15635" width="16.5546875" customWidth="1"/>
    <col min="15870" max="15870" width="6.109375" customWidth="1"/>
    <col min="15871" max="15871" width="29.44140625" customWidth="1"/>
    <col min="15872" max="15872" width="19.109375" customWidth="1"/>
    <col min="15873" max="15873" width="10.109375" customWidth="1"/>
    <col min="15874" max="15874" width="10.6640625" customWidth="1"/>
    <col min="15875" max="15875" width="0" hidden="1" customWidth="1"/>
    <col min="15876" max="15876" width="11.5546875" customWidth="1"/>
    <col min="15877" max="15877" width="11.6640625" customWidth="1"/>
    <col min="15878" max="15878" width="11.5546875" customWidth="1"/>
    <col min="15879" max="15880" width="11.6640625" customWidth="1"/>
    <col min="15881" max="15881" width="11.5546875" customWidth="1"/>
    <col min="15882" max="15886" width="0" hidden="1" customWidth="1"/>
    <col min="15887" max="15887" width="11.6640625" customWidth="1"/>
    <col min="15888" max="15888" width="11.88671875" customWidth="1"/>
    <col min="15889" max="15889" width="9.5546875" customWidth="1"/>
    <col min="15890" max="15890" width="0" hidden="1" customWidth="1"/>
    <col min="15891" max="15891" width="16.5546875" customWidth="1"/>
    <col min="16126" max="16126" width="6.109375" customWidth="1"/>
    <col min="16127" max="16127" width="29.44140625" customWidth="1"/>
    <col min="16128" max="16128" width="19.109375" customWidth="1"/>
    <col min="16129" max="16129" width="10.109375" customWidth="1"/>
    <col min="16130" max="16130" width="10.6640625" customWidth="1"/>
    <col min="16131" max="16131" width="0" hidden="1" customWidth="1"/>
    <col min="16132" max="16132" width="11.5546875" customWidth="1"/>
    <col min="16133" max="16133" width="11.6640625" customWidth="1"/>
    <col min="16134" max="16134" width="11.5546875" customWidth="1"/>
    <col min="16135" max="16136" width="11.6640625" customWidth="1"/>
    <col min="16137" max="16137" width="11.5546875" customWidth="1"/>
    <col min="16138" max="16142" width="0" hidden="1" customWidth="1"/>
    <col min="16143" max="16143" width="11.6640625" customWidth="1"/>
    <col min="16144" max="16144" width="11.88671875" customWidth="1"/>
    <col min="16145" max="16145" width="9.5546875" customWidth="1"/>
    <col min="16146" max="16146" width="0" hidden="1" customWidth="1"/>
    <col min="16147" max="16147" width="16.5546875" customWidth="1"/>
  </cols>
  <sheetData>
    <row r="1" spans="1:23" s="31" customFormat="1" ht="21">
      <c r="A1" s="404" t="s">
        <v>59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5"/>
    </row>
    <row r="2" spans="1:23" s="31" customFormat="1" ht="15.6">
      <c r="A2" s="406" t="s">
        <v>105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</row>
    <row r="3" spans="1:23" ht="13.8" thickBot="1"/>
    <row r="4" spans="1:23" s="32" customFormat="1" ht="51" customHeight="1" thickBot="1">
      <c r="A4" s="407" t="s">
        <v>46</v>
      </c>
      <c r="B4" s="410" t="s">
        <v>54</v>
      </c>
      <c r="C4" s="413" t="s">
        <v>85</v>
      </c>
      <c r="D4" s="370" t="s">
        <v>55</v>
      </c>
      <c r="E4" s="377" t="s">
        <v>18</v>
      </c>
      <c r="F4" s="378"/>
      <c r="G4" s="378"/>
      <c r="H4" s="379"/>
      <c r="I4" s="375" t="s">
        <v>115</v>
      </c>
      <c r="J4" s="380"/>
      <c r="K4" s="380"/>
      <c r="L4" s="380"/>
      <c r="M4" s="376"/>
      <c r="N4" s="375" t="s">
        <v>116</v>
      </c>
      <c r="O4" s="380"/>
      <c r="P4" s="255"/>
      <c r="Q4" s="375" t="s">
        <v>220</v>
      </c>
      <c r="R4" s="380"/>
      <c r="S4" s="376"/>
      <c r="T4" s="384" t="s">
        <v>56</v>
      </c>
      <c r="U4" s="385"/>
      <c r="V4" s="125" t="s">
        <v>96</v>
      </c>
      <c r="W4" s="381" t="s">
        <v>57</v>
      </c>
    </row>
    <row r="5" spans="1:23" s="32" customFormat="1" ht="16.5" customHeight="1" thickBot="1">
      <c r="A5" s="408"/>
      <c r="B5" s="411"/>
      <c r="C5" s="414"/>
      <c r="D5" s="416"/>
      <c r="E5" s="140">
        <v>170</v>
      </c>
      <c r="F5" s="141">
        <v>128</v>
      </c>
      <c r="G5" s="140">
        <v>85</v>
      </c>
      <c r="H5" s="142">
        <v>43</v>
      </c>
      <c r="I5" s="142">
        <v>240</v>
      </c>
      <c r="J5" s="142">
        <v>180</v>
      </c>
      <c r="K5" s="142">
        <v>156</v>
      </c>
      <c r="L5" s="140">
        <v>120</v>
      </c>
      <c r="M5" s="140">
        <v>55</v>
      </c>
      <c r="N5" s="140">
        <v>60</v>
      </c>
      <c r="O5" s="140">
        <v>30</v>
      </c>
      <c r="P5" s="370" t="s">
        <v>219</v>
      </c>
      <c r="Q5" s="140">
        <v>1700</v>
      </c>
      <c r="R5" s="123">
        <v>1400</v>
      </c>
      <c r="S5" s="370" t="s">
        <v>223</v>
      </c>
      <c r="T5" s="140">
        <v>30</v>
      </c>
      <c r="U5" s="140">
        <v>1</v>
      </c>
      <c r="V5" s="387">
        <v>10</v>
      </c>
      <c r="W5" s="382"/>
    </row>
    <row r="6" spans="1:23" s="32" customFormat="1" ht="91.5" customHeight="1" thickBot="1">
      <c r="A6" s="409"/>
      <c r="B6" s="412"/>
      <c r="C6" s="415"/>
      <c r="D6" s="417"/>
      <c r="E6" s="138" t="s">
        <v>109</v>
      </c>
      <c r="F6" s="103" t="s">
        <v>111</v>
      </c>
      <c r="G6" s="103" t="s">
        <v>186</v>
      </c>
      <c r="H6" s="103" t="s">
        <v>187</v>
      </c>
      <c r="I6" s="115" t="s">
        <v>109</v>
      </c>
      <c r="J6" s="103" t="s">
        <v>111</v>
      </c>
      <c r="K6" s="150" t="s">
        <v>188</v>
      </c>
      <c r="L6" s="103" t="s">
        <v>186</v>
      </c>
      <c r="M6" s="103" t="s">
        <v>187</v>
      </c>
      <c r="N6" s="254" t="s">
        <v>217</v>
      </c>
      <c r="O6" s="103" t="s">
        <v>218</v>
      </c>
      <c r="P6" s="386"/>
      <c r="Q6" s="103" t="s">
        <v>222</v>
      </c>
      <c r="R6" s="103" t="s">
        <v>227</v>
      </c>
      <c r="S6" s="386"/>
      <c r="T6" s="103" t="s">
        <v>61</v>
      </c>
      <c r="U6" s="103" t="s">
        <v>62</v>
      </c>
      <c r="V6" s="388"/>
      <c r="W6" s="383"/>
    </row>
    <row r="7" spans="1:23" ht="20.100000000000001" customHeight="1" thickBot="1">
      <c r="A7" s="197">
        <v>1</v>
      </c>
      <c r="B7" s="198"/>
      <c r="C7" s="199"/>
      <c r="D7" s="200"/>
      <c r="E7" s="201"/>
      <c r="F7" s="202"/>
      <c r="G7" s="202"/>
      <c r="H7" s="203"/>
      <c r="I7" s="201"/>
      <c r="J7" s="202"/>
      <c r="K7" s="202"/>
      <c r="L7" s="202"/>
      <c r="M7" s="203"/>
      <c r="N7" s="201"/>
      <c r="O7" s="202"/>
      <c r="P7" s="202">
        <f>N7+O7+Q7</f>
        <v>0</v>
      </c>
      <c r="Q7" s="202"/>
      <c r="R7" s="204"/>
      <c r="S7" s="205">
        <f>Q7+R7</f>
        <v>0</v>
      </c>
      <c r="T7" s="206"/>
      <c r="U7" s="207"/>
      <c r="V7" s="206"/>
      <c r="W7" s="208">
        <f>(E7*$E$5)+(F7*$F$5)+(G7*$G$5)+(H7*$H$5)+(I7*$I$5)+(J7*$J$5)+(K7*$K$5)+(L7*$L$5)+(M7*$M$5)+(N7*$N$5)+(O7*$O$5)+(Q7*$Q$5)+(R7*$R$5)+(T7*$T$5)+(U7*$U$5)+(V7*$V$5)</f>
        <v>0</v>
      </c>
    </row>
    <row r="8" spans="1:23" ht="20.100000000000001" customHeight="1" thickBot="1">
      <c r="A8" s="209">
        <v>2</v>
      </c>
      <c r="B8" s="210"/>
      <c r="C8" s="211"/>
      <c r="D8" s="212"/>
      <c r="E8" s="213"/>
      <c r="F8" s="54"/>
      <c r="G8" s="54"/>
      <c r="H8" s="214"/>
      <c r="I8" s="213"/>
      <c r="J8" s="215"/>
      <c r="K8" s="215"/>
      <c r="L8" s="54"/>
      <c r="M8" s="214"/>
      <c r="N8" s="213"/>
      <c r="O8" s="215"/>
      <c r="P8" s="202">
        <f t="shared" ref="P8:P26" si="0">N8+O8+Q8</f>
        <v>0</v>
      </c>
      <c r="Q8" s="54"/>
      <c r="R8" s="216"/>
      <c r="S8" s="205">
        <f t="shared" ref="S8:S26" si="1">Q8+R8</f>
        <v>0</v>
      </c>
      <c r="T8" s="215"/>
      <c r="U8" s="214"/>
      <c r="V8" s="217"/>
      <c r="W8" s="208">
        <f t="shared" ref="W8:W26" si="2">(E8*$E$5)+(F8*$F$5)+(G8*$G$5)+(H8*$H$5)+(I8*$I$5)+(J8*$J$5)+(K8*$K$5)+(L8*$L$5)+(M8*$M$5)+(N8*$N$5)+(O8*$O$5)+(Q8*$Q$5)+(R8*$R$5)+(T8*$T$5)+(U8*$U$5)+(V8*$V$5)</f>
        <v>0</v>
      </c>
    </row>
    <row r="9" spans="1:23" ht="20.100000000000001" customHeight="1" thickBot="1">
      <c r="A9" s="209">
        <v>3</v>
      </c>
      <c r="B9" s="210"/>
      <c r="C9" s="211"/>
      <c r="D9" s="212"/>
      <c r="E9" s="213"/>
      <c r="F9" s="54"/>
      <c r="G9" s="54"/>
      <c r="H9" s="214"/>
      <c r="I9" s="213"/>
      <c r="J9" s="215"/>
      <c r="K9" s="215"/>
      <c r="L9" s="54"/>
      <c r="M9" s="214"/>
      <c r="N9" s="213"/>
      <c r="O9" s="215"/>
      <c r="P9" s="202">
        <f t="shared" si="0"/>
        <v>0</v>
      </c>
      <c r="Q9" s="54"/>
      <c r="R9" s="216"/>
      <c r="S9" s="205">
        <f t="shared" si="1"/>
        <v>0</v>
      </c>
      <c r="T9" s="215"/>
      <c r="U9" s="214"/>
      <c r="V9" s="217"/>
      <c r="W9" s="208">
        <f t="shared" si="2"/>
        <v>0</v>
      </c>
    </row>
    <row r="10" spans="1:23" ht="20.100000000000001" customHeight="1" thickBot="1">
      <c r="A10" s="209">
        <v>4</v>
      </c>
      <c r="B10" s="210"/>
      <c r="C10" s="211"/>
      <c r="D10" s="212"/>
      <c r="E10" s="213"/>
      <c r="F10" s="54"/>
      <c r="G10" s="54"/>
      <c r="H10" s="214"/>
      <c r="I10" s="213"/>
      <c r="J10" s="215"/>
      <c r="K10" s="215"/>
      <c r="L10" s="54"/>
      <c r="M10" s="214"/>
      <c r="N10" s="213"/>
      <c r="O10" s="215"/>
      <c r="P10" s="202">
        <f t="shared" si="0"/>
        <v>0</v>
      </c>
      <c r="Q10" s="54"/>
      <c r="R10" s="216"/>
      <c r="S10" s="205">
        <f t="shared" si="1"/>
        <v>0</v>
      </c>
      <c r="T10" s="215"/>
      <c r="U10" s="214"/>
      <c r="V10" s="217"/>
      <c r="W10" s="208">
        <f t="shared" si="2"/>
        <v>0</v>
      </c>
    </row>
    <row r="11" spans="1:23" ht="20.100000000000001" customHeight="1" thickBot="1">
      <c r="A11" s="209">
        <v>5</v>
      </c>
      <c r="B11" s="210"/>
      <c r="C11" s="211"/>
      <c r="D11" s="212"/>
      <c r="E11" s="213"/>
      <c r="F11" s="54"/>
      <c r="G11" s="54"/>
      <c r="H11" s="214"/>
      <c r="I11" s="213"/>
      <c r="J11" s="215"/>
      <c r="K11" s="215"/>
      <c r="L11" s="54"/>
      <c r="M11" s="214"/>
      <c r="N11" s="213"/>
      <c r="O11" s="215"/>
      <c r="P11" s="202">
        <f t="shared" si="0"/>
        <v>0</v>
      </c>
      <c r="Q11" s="54"/>
      <c r="R11" s="216"/>
      <c r="S11" s="205">
        <f t="shared" si="1"/>
        <v>0</v>
      </c>
      <c r="T11" s="215"/>
      <c r="U11" s="214"/>
      <c r="V11" s="217"/>
      <c r="W11" s="208">
        <f t="shared" si="2"/>
        <v>0</v>
      </c>
    </row>
    <row r="12" spans="1:23" ht="20.100000000000001" customHeight="1" thickBot="1">
      <c r="A12" s="209">
        <v>6</v>
      </c>
      <c r="B12" s="210"/>
      <c r="C12" s="211"/>
      <c r="D12" s="212"/>
      <c r="E12" s="213"/>
      <c r="F12" s="54"/>
      <c r="G12" s="54"/>
      <c r="H12" s="214"/>
      <c r="I12" s="213"/>
      <c r="J12" s="215"/>
      <c r="K12" s="215"/>
      <c r="L12" s="54"/>
      <c r="M12" s="214"/>
      <c r="N12" s="213"/>
      <c r="O12" s="215"/>
      <c r="P12" s="202">
        <f t="shared" si="0"/>
        <v>0</v>
      </c>
      <c r="Q12" s="54"/>
      <c r="R12" s="216"/>
      <c r="S12" s="205">
        <f t="shared" si="1"/>
        <v>0</v>
      </c>
      <c r="T12" s="215"/>
      <c r="U12" s="214"/>
      <c r="V12" s="217"/>
      <c r="W12" s="208">
        <f t="shared" si="2"/>
        <v>0</v>
      </c>
    </row>
    <row r="13" spans="1:23" ht="20.100000000000001" customHeight="1" thickBot="1">
      <c r="A13" s="209">
        <v>7</v>
      </c>
      <c r="B13" s="210"/>
      <c r="C13" s="211"/>
      <c r="D13" s="212"/>
      <c r="E13" s="213"/>
      <c r="F13" s="54"/>
      <c r="G13" s="54"/>
      <c r="H13" s="214"/>
      <c r="I13" s="213"/>
      <c r="J13" s="215"/>
      <c r="K13" s="215"/>
      <c r="L13" s="54"/>
      <c r="M13" s="214"/>
      <c r="N13" s="213"/>
      <c r="O13" s="215"/>
      <c r="P13" s="202">
        <f t="shared" si="0"/>
        <v>0</v>
      </c>
      <c r="Q13" s="54"/>
      <c r="R13" s="216"/>
      <c r="S13" s="205">
        <f t="shared" si="1"/>
        <v>0</v>
      </c>
      <c r="T13" s="215"/>
      <c r="U13" s="214"/>
      <c r="V13" s="217"/>
      <c r="W13" s="208">
        <f t="shared" si="2"/>
        <v>0</v>
      </c>
    </row>
    <row r="14" spans="1:23" ht="20.100000000000001" customHeight="1" thickBot="1">
      <c r="A14" s="209">
        <v>8</v>
      </c>
      <c r="B14" s="210"/>
      <c r="C14" s="211"/>
      <c r="D14" s="212"/>
      <c r="E14" s="213"/>
      <c r="F14" s="54"/>
      <c r="G14" s="54"/>
      <c r="H14" s="214"/>
      <c r="I14" s="213"/>
      <c r="J14" s="215"/>
      <c r="K14" s="215"/>
      <c r="L14" s="54"/>
      <c r="M14" s="214"/>
      <c r="N14" s="213"/>
      <c r="O14" s="215"/>
      <c r="P14" s="202">
        <f t="shared" si="0"/>
        <v>0</v>
      </c>
      <c r="Q14" s="54"/>
      <c r="R14" s="216"/>
      <c r="S14" s="205">
        <f t="shared" si="1"/>
        <v>0</v>
      </c>
      <c r="T14" s="215"/>
      <c r="U14" s="214"/>
      <c r="V14" s="217"/>
      <c r="W14" s="208">
        <f t="shared" si="2"/>
        <v>0</v>
      </c>
    </row>
    <row r="15" spans="1:23" ht="20.100000000000001" customHeight="1" thickBot="1">
      <c r="A15" s="209">
        <v>9</v>
      </c>
      <c r="B15" s="210"/>
      <c r="C15" s="211"/>
      <c r="D15" s="212"/>
      <c r="E15" s="213"/>
      <c r="F15" s="54"/>
      <c r="G15" s="54"/>
      <c r="H15" s="214"/>
      <c r="I15" s="213"/>
      <c r="J15" s="215"/>
      <c r="K15" s="215"/>
      <c r="L15" s="54"/>
      <c r="M15" s="214"/>
      <c r="N15" s="213"/>
      <c r="O15" s="215"/>
      <c r="P15" s="202">
        <f t="shared" si="0"/>
        <v>0</v>
      </c>
      <c r="Q15" s="54"/>
      <c r="R15" s="216"/>
      <c r="S15" s="205">
        <f t="shared" si="1"/>
        <v>0</v>
      </c>
      <c r="T15" s="215"/>
      <c r="U15" s="214"/>
      <c r="V15" s="217"/>
      <c r="W15" s="208">
        <f t="shared" si="2"/>
        <v>0</v>
      </c>
    </row>
    <row r="16" spans="1:23" ht="20.100000000000001" customHeight="1" thickBot="1">
      <c r="A16" s="209">
        <v>10</v>
      </c>
      <c r="B16" s="210"/>
      <c r="C16" s="211"/>
      <c r="D16" s="212"/>
      <c r="E16" s="213"/>
      <c r="F16" s="54"/>
      <c r="G16" s="54"/>
      <c r="H16" s="214"/>
      <c r="I16" s="213"/>
      <c r="J16" s="215"/>
      <c r="K16" s="215"/>
      <c r="L16" s="54"/>
      <c r="M16" s="214"/>
      <c r="N16" s="213"/>
      <c r="O16" s="215"/>
      <c r="P16" s="202">
        <f t="shared" si="0"/>
        <v>0</v>
      </c>
      <c r="Q16" s="54"/>
      <c r="R16" s="216"/>
      <c r="S16" s="205">
        <f t="shared" si="1"/>
        <v>0</v>
      </c>
      <c r="T16" s="215"/>
      <c r="U16" s="214"/>
      <c r="V16" s="217"/>
      <c r="W16" s="208">
        <f t="shared" si="2"/>
        <v>0</v>
      </c>
    </row>
    <row r="17" spans="1:27" ht="20.100000000000001" customHeight="1" thickBot="1">
      <c r="A17" s="209">
        <v>11</v>
      </c>
      <c r="B17" s="210"/>
      <c r="C17" s="211"/>
      <c r="D17" s="212"/>
      <c r="E17" s="213"/>
      <c r="F17" s="54"/>
      <c r="G17" s="54"/>
      <c r="H17" s="214"/>
      <c r="I17" s="213"/>
      <c r="J17" s="215"/>
      <c r="K17" s="215"/>
      <c r="L17" s="54"/>
      <c r="M17" s="214"/>
      <c r="N17" s="213"/>
      <c r="O17" s="215"/>
      <c r="P17" s="202">
        <f t="shared" si="0"/>
        <v>0</v>
      </c>
      <c r="Q17" s="54"/>
      <c r="R17" s="216"/>
      <c r="S17" s="205">
        <f t="shared" si="1"/>
        <v>0</v>
      </c>
      <c r="T17" s="215"/>
      <c r="U17" s="214"/>
      <c r="V17" s="217"/>
      <c r="W17" s="208">
        <f t="shared" si="2"/>
        <v>0</v>
      </c>
    </row>
    <row r="18" spans="1:27" ht="20.100000000000001" customHeight="1" thickBot="1">
      <c r="A18" s="209">
        <v>12</v>
      </c>
      <c r="B18" s="210"/>
      <c r="C18" s="211"/>
      <c r="D18" s="212"/>
      <c r="E18" s="213"/>
      <c r="F18" s="54"/>
      <c r="G18" s="54"/>
      <c r="H18" s="214"/>
      <c r="I18" s="213"/>
      <c r="J18" s="215"/>
      <c r="K18" s="215"/>
      <c r="L18" s="54"/>
      <c r="M18" s="214"/>
      <c r="N18" s="213"/>
      <c r="O18" s="215"/>
      <c r="P18" s="202">
        <f t="shared" si="0"/>
        <v>0</v>
      </c>
      <c r="Q18" s="54"/>
      <c r="R18" s="216"/>
      <c r="S18" s="205">
        <f t="shared" si="1"/>
        <v>0</v>
      </c>
      <c r="T18" s="215"/>
      <c r="U18" s="214"/>
      <c r="V18" s="217"/>
      <c r="W18" s="208">
        <f t="shared" si="2"/>
        <v>0</v>
      </c>
    </row>
    <row r="19" spans="1:27" ht="20.100000000000001" customHeight="1" thickBot="1">
      <c r="A19" s="209">
        <v>13</v>
      </c>
      <c r="B19" s="210"/>
      <c r="C19" s="211"/>
      <c r="D19" s="212"/>
      <c r="E19" s="213"/>
      <c r="F19" s="54"/>
      <c r="G19" s="54"/>
      <c r="H19" s="214"/>
      <c r="I19" s="213"/>
      <c r="J19" s="215"/>
      <c r="K19" s="215"/>
      <c r="L19" s="54"/>
      <c r="M19" s="214"/>
      <c r="N19" s="213"/>
      <c r="O19" s="215"/>
      <c r="P19" s="202">
        <f t="shared" si="0"/>
        <v>0</v>
      </c>
      <c r="Q19" s="54"/>
      <c r="R19" s="216"/>
      <c r="S19" s="205">
        <f t="shared" si="1"/>
        <v>0</v>
      </c>
      <c r="T19" s="215"/>
      <c r="U19" s="214"/>
      <c r="V19" s="217"/>
      <c r="W19" s="208">
        <f t="shared" si="2"/>
        <v>0</v>
      </c>
    </row>
    <row r="20" spans="1:27" ht="20.100000000000001" customHeight="1" thickBot="1">
      <c r="A20" s="209">
        <v>14</v>
      </c>
      <c r="B20" s="210"/>
      <c r="C20" s="211"/>
      <c r="D20" s="212"/>
      <c r="E20" s="213"/>
      <c r="F20" s="54"/>
      <c r="G20" s="54"/>
      <c r="H20" s="214"/>
      <c r="I20" s="213"/>
      <c r="J20" s="215"/>
      <c r="K20" s="215"/>
      <c r="L20" s="54"/>
      <c r="M20" s="214"/>
      <c r="N20" s="213"/>
      <c r="O20" s="215"/>
      <c r="P20" s="202">
        <f t="shared" si="0"/>
        <v>0</v>
      </c>
      <c r="Q20" s="54"/>
      <c r="R20" s="216"/>
      <c r="S20" s="205">
        <f t="shared" si="1"/>
        <v>0</v>
      </c>
      <c r="T20" s="215"/>
      <c r="U20" s="214"/>
      <c r="V20" s="217"/>
      <c r="W20" s="208">
        <f t="shared" si="2"/>
        <v>0</v>
      </c>
    </row>
    <row r="21" spans="1:27" ht="20.100000000000001" customHeight="1" thickBot="1">
      <c r="A21" s="209">
        <v>15</v>
      </c>
      <c r="B21" s="210"/>
      <c r="C21" s="211"/>
      <c r="D21" s="212"/>
      <c r="E21" s="213"/>
      <c r="F21" s="54"/>
      <c r="G21" s="54"/>
      <c r="H21" s="214"/>
      <c r="I21" s="213"/>
      <c r="J21" s="215"/>
      <c r="K21" s="215"/>
      <c r="L21" s="54"/>
      <c r="M21" s="214"/>
      <c r="N21" s="213"/>
      <c r="O21" s="215"/>
      <c r="P21" s="202">
        <f t="shared" si="0"/>
        <v>0</v>
      </c>
      <c r="Q21" s="54"/>
      <c r="R21" s="216"/>
      <c r="S21" s="205">
        <f t="shared" si="1"/>
        <v>0</v>
      </c>
      <c r="T21" s="215"/>
      <c r="U21" s="214"/>
      <c r="V21" s="217"/>
      <c r="W21" s="208">
        <f t="shared" si="2"/>
        <v>0</v>
      </c>
    </row>
    <row r="22" spans="1:27" ht="20.100000000000001" customHeight="1" thickBot="1">
      <c r="A22" s="209">
        <v>16</v>
      </c>
      <c r="B22" s="210"/>
      <c r="C22" s="211"/>
      <c r="D22" s="212"/>
      <c r="E22" s="213"/>
      <c r="F22" s="54"/>
      <c r="G22" s="54"/>
      <c r="H22" s="214"/>
      <c r="I22" s="213"/>
      <c r="J22" s="215"/>
      <c r="K22" s="215"/>
      <c r="L22" s="54"/>
      <c r="M22" s="214"/>
      <c r="N22" s="213"/>
      <c r="O22" s="215"/>
      <c r="P22" s="202">
        <f t="shared" si="0"/>
        <v>0</v>
      </c>
      <c r="Q22" s="54"/>
      <c r="R22" s="216"/>
      <c r="S22" s="205">
        <f t="shared" si="1"/>
        <v>0</v>
      </c>
      <c r="T22" s="215"/>
      <c r="U22" s="214"/>
      <c r="V22" s="217"/>
      <c r="W22" s="208">
        <f t="shared" si="2"/>
        <v>0</v>
      </c>
    </row>
    <row r="23" spans="1:27" ht="20.100000000000001" customHeight="1" thickBot="1">
      <c r="A23" s="209">
        <v>17</v>
      </c>
      <c r="B23" s="210"/>
      <c r="C23" s="211"/>
      <c r="D23" s="212"/>
      <c r="E23" s="213"/>
      <c r="F23" s="54"/>
      <c r="G23" s="54"/>
      <c r="H23" s="214"/>
      <c r="I23" s="213"/>
      <c r="J23" s="215"/>
      <c r="K23" s="215"/>
      <c r="L23" s="54"/>
      <c r="M23" s="214"/>
      <c r="N23" s="213"/>
      <c r="O23" s="215"/>
      <c r="P23" s="202">
        <f t="shared" si="0"/>
        <v>0</v>
      </c>
      <c r="Q23" s="54"/>
      <c r="R23" s="216"/>
      <c r="S23" s="205">
        <f t="shared" si="1"/>
        <v>0</v>
      </c>
      <c r="T23" s="215"/>
      <c r="U23" s="214"/>
      <c r="V23" s="217"/>
      <c r="W23" s="208">
        <f t="shared" si="2"/>
        <v>0</v>
      </c>
    </row>
    <row r="24" spans="1:27" ht="20.100000000000001" customHeight="1" thickBot="1">
      <c r="A24" s="209">
        <v>18</v>
      </c>
      <c r="B24" s="210"/>
      <c r="C24" s="211"/>
      <c r="D24" s="212"/>
      <c r="E24" s="213"/>
      <c r="F24" s="54"/>
      <c r="G24" s="54"/>
      <c r="H24" s="214"/>
      <c r="I24" s="213"/>
      <c r="J24" s="215"/>
      <c r="K24" s="215"/>
      <c r="L24" s="54"/>
      <c r="M24" s="214"/>
      <c r="N24" s="213"/>
      <c r="O24" s="215"/>
      <c r="P24" s="202">
        <f t="shared" si="0"/>
        <v>0</v>
      </c>
      <c r="Q24" s="54"/>
      <c r="R24" s="216"/>
      <c r="S24" s="205">
        <f t="shared" si="1"/>
        <v>0</v>
      </c>
      <c r="T24" s="215"/>
      <c r="U24" s="214"/>
      <c r="V24" s="217"/>
      <c r="W24" s="208">
        <f t="shared" si="2"/>
        <v>0</v>
      </c>
    </row>
    <row r="25" spans="1:27" ht="20.100000000000001" customHeight="1" thickBot="1">
      <c r="A25" s="209">
        <v>19</v>
      </c>
      <c r="B25" s="210"/>
      <c r="C25" s="211"/>
      <c r="D25" s="212"/>
      <c r="E25" s="213"/>
      <c r="F25" s="54"/>
      <c r="G25" s="54"/>
      <c r="H25" s="214"/>
      <c r="I25" s="213"/>
      <c r="J25" s="215"/>
      <c r="K25" s="215"/>
      <c r="L25" s="54"/>
      <c r="M25" s="214"/>
      <c r="N25" s="213"/>
      <c r="O25" s="215"/>
      <c r="P25" s="202">
        <f t="shared" si="0"/>
        <v>0</v>
      </c>
      <c r="Q25" s="54"/>
      <c r="R25" s="216"/>
      <c r="S25" s="205">
        <f t="shared" si="1"/>
        <v>0</v>
      </c>
      <c r="T25" s="215"/>
      <c r="U25" s="214"/>
      <c r="V25" s="217"/>
      <c r="W25" s="208">
        <f t="shared" si="2"/>
        <v>0</v>
      </c>
    </row>
    <row r="26" spans="1:27" ht="20.100000000000001" customHeight="1" thickBot="1">
      <c r="A26" s="218">
        <v>20</v>
      </c>
      <c r="B26" s="219"/>
      <c r="C26" s="220"/>
      <c r="D26" s="221"/>
      <c r="E26" s="222"/>
      <c r="F26" s="53"/>
      <c r="G26" s="53"/>
      <c r="H26" s="223"/>
      <c r="I26" s="222"/>
      <c r="J26" s="224"/>
      <c r="K26" s="224"/>
      <c r="L26" s="53"/>
      <c r="M26" s="223"/>
      <c r="N26" s="222"/>
      <c r="O26" s="224"/>
      <c r="P26" s="202">
        <f t="shared" si="0"/>
        <v>0</v>
      </c>
      <c r="Q26" s="53"/>
      <c r="R26" s="225"/>
      <c r="S26" s="205">
        <f t="shared" si="1"/>
        <v>0</v>
      </c>
      <c r="T26" s="224"/>
      <c r="U26" s="223"/>
      <c r="V26" s="226"/>
      <c r="W26" s="208">
        <f t="shared" si="2"/>
        <v>0</v>
      </c>
    </row>
    <row r="27" spans="1:27" s="33" customFormat="1" ht="24.9" customHeight="1" thickBot="1">
      <c r="A27" s="398" t="s">
        <v>60</v>
      </c>
      <c r="B27" s="399"/>
      <c r="C27" s="400"/>
      <c r="D27" s="227">
        <f>SUM(D7:D26)</f>
        <v>0</v>
      </c>
      <c r="E27" s="227">
        <f t="shared" ref="E27:V27" si="3">SUM(E7:E26)</f>
        <v>0</v>
      </c>
      <c r="F27" s="227">
        <f t="shared" si="3"/>
        <v>0</v>
      </c>
      <c r="G27" s="227">
        <f t="shared" si="3"/>
        <v>0</v>
      </c>
      <c r="H27" s="227">
        <f t="shared" si="3"/>
        <v>0</v>
      </c>
      <c r="I27" s="228">
        <f t="shared" si="3"/>
        <v>0</v>
      </c>
      <c r="J27" s="228">
        <f t="shared" ref="J27:K27" si="4">SUM(J7:J26)</f>
        <v>0</v>
      </c>
      <c r="K27" s="228">
        <f t="shared" si="4"/>
        <v>0</v>
      </c>
      <c r="L27" s="229">
        <f t="shared" si="3"/>
        <v>0</v>
      </c>
      <c r="M27" s="229">
        <f t="shared" si="3"/>
        <v>0</v>
      </c>
      <c r="N27" s="229">
        <f t="shared" si="3"/>
        <v>0</v>
      </c>
      <c r="O27" s="228">
        <f t="shared" ref="O27:P27" si="5">SUM(O7:O26)</f>
        <v>0</v>
      </c>
      <c r="P27" s="228">
        <f t="shared" si="5"/>
        <v>0</v>
      </c>
      <c r="Q27" s="229">
        <f t="shared" si="3"/>
        <v>0</v>
      </c>
      <c r="R27" s="230">
        <f t="shared" si="3"/>
        <v>0</v>
      </c>
      <c r="S27" s="229">
        <f t="shared" si="3"/>
        <v>0</v>
      </c>
      <c r="T27" s="227">
        <f t="shared" si="3"/>
        <v>0</v>
      </c>
      <c r="U27" s="227">
        <f t="shared" si="3"/>
        <v>0</v>
      </c>
      <c r="V27" s="231">
        <f t="shared" si="3"/>
        <v>0</v>
      </c>
      <c r="W27" s="232">
        <f>SUM(D27:V27)</f>
        <v>0</v>
      </c>
    </row>
    <row r="28" spans="1:27" s="34" customFormat="1" ht="35.25" customHeight="1" thickBot="1">
      <c r="A28" s="401" t="s">
        <v>58</v>
      </c>
      <c r="B28" s="402"/>
      <c r="C28" s="402"/>
      <c r="D28" s="403"/>
      <c r="E28" s="233">
        <f>E27*E5</f>
        <v>0</v>
      </c>
      <c r="F28" s="233">
        <f t="shared" ref="F28:R28" si="6">F27*F5</f>
        <v>0</v>
      </c>
      <c r="G28" s="233">
        <f t="shared" si="6"/>
        <v>0</v>
      </c>
      <c r="H28" s="233">
        <f t="shared" si="6"/>
        <v>0</v>
      </c>
      <c r="I28" s="233">
        <f t="shared" si="6"/>
        <v>0</v>
      </c>
      <c r="J28" s="233">
        <f t="shared" ref="J28:K28" si="7">J27*J5</f>
        <v>0</v>
      </c>
      <c r="K28" s="233">
        <f t="shared" si="7"/>
        <v>0</v>
      </c>
      <c r="L28" s="233">
        <f t="shared" si="6"/>
        <v>0</v>
      </c>
      <c r="M28" s="233">
        <f t="shared" si="6"/>
        <v>0</v>
      </c>
      <c r="N28" s="233">
        <f t="shared" si="6"/>
        <v>0</v>
      </c>
      <c r="O28" s="233">
        <f t="shared" ref="O28" si="8">O27*O5</f>
        <v>0</v>
      </c>
      <c r="P28" s="234" t="s">
        <v>11</v>
      </c>
      <c r="Q28" s="233">
        <f t="shared" si="6"/>
        <v>0</v>
      </c>
      <c r="R28" s="233">
        <f t="shared" si="6"/>
        <v>0</v>
      </c>
      <c r="S28" s="234" t="s">
        <v>11</v>
      </c>
      <c r="T28" s="235">
        <f t="shared" ref="T28:V28" si="9">T27*T5</f>
        <v>0</v>
      </c>
      <c r="U28" s="233">
        <f t="shared" si="9"/>
        <v>0</v>
      </c>
      <c r="V28" s="233">
        <f t="shared" si="9"/>
        <v>0</v>
      </c>
      <c r="W28" s="236">
        <f>SUM(E28:V28)</f>
        <v>0</v>
      </c>
    </row>
    <row r="32" spans="1:27" ht="21">
      <c r="A32" s="404" t="s">
        <v>117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</row>
    <row r="33" spans="1:28" ht="15.6">
      <c r="A33" s="406" t="s">
        <v>105</v>
      </c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</row>
    <row r="34" spans="1:28" ht="13.8" thickBot="1"/>
    <row r="35" spans="1:28" ht="51" customHeight="1" thickBot="1">
      <c r="A35" s="407" t="s">
        <v>46</v>
      </c>
      <c r="B35" s="410" t="s">
        <v>54</v>
      </c>
      <c r="C35" s="413" t="s">
        <v>85</v>
      </c>
      <c r="D35" s="370" t="s">
        <v>55</v>
      </c>
      <c r="E35" s="377" t="s">
        <v>18</v>
      </c>
      <c r="F35" s="378"/>
      <c r="G35" s="378"/>
      <c r="H35" s="378"/>
      <c r="I35" s="378"/>
      <c r="J35" s="378"/>
      <c r="K35" s="379"/>
      <c r="L35" s="375" t="s">
        <v>115</v>
      </c>
      <c r="M35" s="380"/>
      <c r="N35" s="380"/>
      <c r="O35" s="380"/>
      <c r="P35" s="376"/>
      <c r="Q35" s="375" t="s">
        <v>116</v>
      </c>
      <c r="R35" s="380"/>
      <c r="S35" s="376"/>
      <c r="T35" s="375" t="s">
        <v>220</v>
      </c>
      <c r="U35" s="380"/>
      <c r="V35" s="376"/>
      <c r="W35" s="389" t="s">
        <v>56</v>
      </c>
      <c r="X35" s="390"/>
      <c r="Y35" s="391"/>
      <c r="Z35" s="375" t="s">
        <v>95</v>
      </c>
      <c r="AA35" s="376"/>
      <c r="AB35" s="175" t="s">
        <v>57</v>
      </c>
    </row>
    <row r="36" spans="1:28" ht="16.5" customHeight="1" thickBot="1">
      <c r="A36" s="408"/>
      <c r="B36" s="411"/>
      <c r="C36" s="414"/>
      <c r="D36" s="416"/>
      <c r="E36" s="140">
        <v>170</v>
      </c>
      <c r="F36" s="141">
        <v>128</v>
      </c>
      <c r="G36" s="140">
        <v>85</v>
      </c>
      <c r="H36" s="140">
        <v>85</v>
      </c>
      <c r="I36" s="140">
        <v>43</v>
      </c>
      <c r="J36" s="142">
        <v>43</v>
      </c>
      <c r="K36" s="142">
        <v>43</v>
      </c>
      <c r="L36" s="142">
        <v>240</v>
      </c>
      <c r="M36" s="142">
        <v>180</v>
      </c>
      <c r="N36" s="142">
        <v>156</v>
      </c>
      <c r="O36" s="140">
        <v>120</v>
      </c>
      <c r="P36" s="140">
        <v>55</v>
      </c>
      <c r="Q36" s="140">
        <v>60</v>
      </c>
      <c r="R36" s="140">
        <v>30</v>
      </c>
      <c r="S36" s="370" t="s">
        <v>219</v>
      </c>
      <c r="T36" s="140">
        <v>1700</v>
      </c>
      <c r="U36" s="123">
        <v>1400</v>
      </c>
      <c r="V36" s="370" t="s">
        <v>223</v>
      </c>
      <c r="W36" s="143">
        <v>30</v>
      </c>
      <c r="X36" s="124">
        <v>1</v>
      </c>
      <c r="Y36" s="124">
        <v>1</v>
      </c>
      <c r="Z36" s="140">
        <v>10</v>
      </c>
      <c r="AA36" s="370" t="s">
        <v>87</v>
      </c>
      <c r="AB36" s="176"/>
    </row>
    <row r="37" spans="1:28" ht="101.25" customHeight="1" thickBot="1">
      <c r="A37" s="409"/>
      <c r="B37" s="412"/>
      <c r="C37" s="415"/>
      <c r="D37" s="417"/>
      <c r="E37" s="101" t="s">
        <v>109</v>
      </c>
      <c r="F37" s="103" t="s">
        <v>111</v>
      </c>
      <c r="G37" s="103" t="s">
        <v>112</v>
      </c>
      <c r="H37" s="103" t="s">
        <v>189</v>
      </c>
      <c r="I37" s="139" t="s">
        <v>123</v>
      </c>
      <c r="J37" s="102" t="s">
        <v>114</v>
      </c>
      <c r="K37" s="103" t="s">
        <v>122</v>
      </c>
      <c r="L37" s="115" t="s">
        <v>109</v>
      </c>
      <c r="M37" s="103" t="s">
        <v>111</v>
      </c>
      <c r="N37" s="150" t="s">
        <v>188</v>
      </c>
      <c r="O37" s="103" t="s">
        <v>186</v>
      </c>
      <c r="P37" s="103" t="s">
        <v>187</v>
      </c>
      <c r="Q37" s="260" t="s">
        <v>217</v>
      </c>
      <c r="R37" s="103" t="s">
        <v>218</v>
      </c>
      <c r="S37" s="371"/>
      <c r="T37" s="103" t="s">
        <v>222</v>
      </c>
      <c r="U37" s="103" t="s">
        <v>227</v>
      </c>
      <c r="V37" s="371"/>
      <c r="W37" s="103" t="s">
        <v>61</v>
      </c>
      <c r="X37" s="103" t="s">
        <v>62</v>
      </c>
      <c r="Y37" s="103" t="s">
        <v>175</v>
      </c>
      <c r="Z37" s="104" t="s">
        <v>86</v>
      </c>
      <c r="AA37" s="371"/>
      <c r="AB37" s="177"/>
    </row>
    <row r="38" spans="1:28" ht="20.100000000000001" customHeight="1">
      <c r="A38" s="197">
        <v>1</v>
      </c>
      <c r="B38" s="198"/>
      <c r="C38" s="199"/>
      <c r="D38" s="200"/>
      <c r="E38" s="201"/>
      <c r="F38" s="202"/>
      <c r="G38" s="202"/>
      <c r="H38" s="202"/>
      <c r="I38" s="202"/>
      <c r="J38" s="55"/>
      <c r="K38" s="203"/>
      <c r="L38" s="202"/>
      <c r="M38" s="202"/>
      <c r="N38" s="202"/>
      <c r="O38" s="202"/>
      <c r="P38" s="203"/>
      <c r="Q38" s="237"/>
      <c r="R38" s="206"/>
      <c r="S38" s="206">
        <f>Q38+R38+T38</f>
        <v>0</v>
      </c>
      <c r="T38" s="206"/>
      <c r="U38" s="238"/>
      <c r="V38" s="261">
        <f>T38+U38</f>
        <v>0</v>
      </c>
      <c r="W38" s="206"/>
      <c r="X38" s="55"/>
      <c r="Y38" s="207"/>
      <c r="Z38" s="200"/>
      <c r="AA38" s="239"/>
      <c r="AB38" s="240">
        <f>(E38*$E$36)+(F38*$F$36)+(G38*$G$36)+(H38*$H$36)+(I38*$I$36)+(J38*$J$36)+(K38*$K$36)+(L38*$L$36)+(M38*$M$36)+(N38*$N$36)+(O38*$O$36)+(P38*$P$36)+(R38*$R$36)+(Q38*$Q$36)+(T38*$T$36)+(U38*$U$36)+(W38*$W$36)+(X38*$X$36)+(Y38*$Y$36)+(Z38*$Z$36)</f>
        <v>0</v>
      </c>
    </row>
    <row r="39" spans="1:28" ht="20.100000000000001" customHeight="1">
      <c r="A39" s="209">
        <v>2</v>
      </c>
      <c r="B39" s="210"/>
      <c r="C39" s="211"/>
      <c r="D39" s="212"/>
      <c r="E39" s="213"/>
      <c r="F39" s="54"/>
      <c r="G39" s="54"/>
      <c r="H39" s="54"/>
      <c r="I39" s="54"/>
      <c r="J39" s="216"/>
      <c r="K39" s="214"/>
      <c r="L39" s="215"/>
      <c r="M39" s="215"/>
      <c r="N39" s="215"/>
      <c r="O39" s="54"/>
      <c r="P39" s="214"/>
      <c r="Q39" s="213"/>
      <c r="R39" s="215"/>
      <c r="S39" s="206">
        <f t="shared" ref="S39:S49" si="10">Q39+R39+T39</f>
        <v>0</v>
      </c>
      <c r="T39" s="54"/>
      <c r="U39" s="216"/>
      <c r="V39" s="261">
        <f t="shared" ref="V39:V49" si="11">T39+U39</f>
        <v>0</v>
      </c>
      <c r="W39" s="215"/>
      <c r="X39" s="241"/>
      <c r="Y39" s="214"/>
      <c r="Z39" s="212"/>
      <c r="AA39" s="212"/>
      <c r="AB39" s="240">
        <f t="shared" ref="AB39:AB49" si="12">(E39*$E$36)+(F39*$F$36)+(G39*$G$36)+(H39*$H$36)+(I39*$I$36)+(J39*$J$36)+(K39*$K$36)+(L39*$L$36)+(M39*$M$36)+(N39*$N$36)+(O39*$O$36)+(P39*$P$36)+(R39*$R$36)+(Q39*$Q$36)+(T39*$T$36)+(U39*$U$36)+(W39*$W$36)+(X39*$X$36)+(Y39*$Y$36)+(Z39*$Z$36)</f>
        <v>0</v>
      </c>
    </row>
    <row r="40" spans="1:28" ht="20.100000000000001" customHeight="1">
      <c r="A40" s="209">
        <v>3</v>
      </c>
      <c r="B40" s="210"/>
      <c r="C40" s="211"/>
      <c r="D40" s="212"/>
      <c r="E40" s="213"/>
      <c r="F40" s="54"/>
      <c r="G40" s="54"/>
      <c r="H40" s="54"/>
      <c r="I40" s="54"/>
      <c r="J40" s="216"/>
      <c r="K40" s="214"/>
      <c r="L40" s="215"/>
      <c r="M40" s="215"/>
      <c r="N40" s="215"/>
      <c r="O40" s="54"/>
      <c r="P40" s="214"/>
      <c r="Q40" s="213"/>
      <c r="R40" s="215"/>
      <c r="S40" s="206">
        <f t="shared" si="10"/>
        <v>0</v>
      </c>
      <c r="T40" s="54"/>
      <c r="U40" s="216"/>
      <c r="V40" s="261">
        <f t="shared" si="11"/>
        <v>0</v>
      </c>
      <c r="W40" s="215"/>
      <c r="X40" s="241"/>
      <c r="Y40" s="214"/>
      <c r="Z40" s="212"/>
      <c r="AA40" s="212"/>
      <c r="AB40" s="240">
        <f t="shared" si="12"/>
        <v>0</v>
      </c>
    </row>
    <row r="41" spans="1:28" ht="20.100000000000001" customHeight="1">
      <c r="A41" s="209">
        <v>4</v>
      </c>
      <c r="B41" s="210"/>
      <c r="C41" s="211"/>
      <c r="D41" s="212"/>
      <c r="E41" s="213"/>
      <c r="F41" s="54"/>
      <c r="G41" s="54"/>
      <c r="H41" s="54"/>
      <c r="I41" s="54"/>
      <c r="J41" s="216"/>
      <c r="K41" s="214"/>
      <c r="L41" s="215"/>
      <c r="M41" s="215"/>
      <c r="N41" s="215"/>
      <c r="O41" s="54"/>
      <c r="P41" s="214"/>
      <c r="Q41" s="213"/>
      <c r="R41" s="215"/>
      <c r="S41" s="206">
        <f t="shared" si="10"/>
        <v>0</v>
      </c>
      <c r="T41" s="54"/>
      <c r="U41" s="216"/>
      <c r="V41" s="261">
        <f t="shared" si="11"/>
        <v>0</v>
      </c>
      <c r="W41" s="215"/>
      <c r="X41" s="241"/>
      <c r="Y41" s="214"/>
      <c r="Z41" s="212"/>
      <c r="AA41" s="212"/>
      <c r="AB41" s="240">
        <f t="shared" si="12"/>
        <v>0</v>
      </c>
    </row>
    <row r="42" spans="1:28" ht="20.100000000000001" customHeight="1">
      <c r="A42" s="209">
        <v>5</v>
      </c>
      <c r="B42" s="210"/>
      <c r="C42" s="211"/>
      <c r="D42" s="212"/>
      <c r="E42" s="213"/>
      <c r="F42" s="54"/>
      <c r="G42" s="54"/>
      <c r="H42" s="54"/>
      <c r="I42" s="54"/>
      <c r="J42" s="216"/>
      <c r="K42" s="214"/>
      <c r="L42" s="215"/>
      <c r="M42" s="215"/>
      <c r="N42" s="215"/>
      <c r="O42" s="54"/>
      <c r="P42" s="214"/>
      <c r="Q42" s="213"/>
      <c r="R42" s="215"/>
      <c r="S42" s="206">
        <f t="shared" si="10"/>
        <v>0</v>
      </c>
      <c r="T42" s="54"/>
      <c r="U42" s="216"/>
      <c r="V42" s="261">
        <f t="shared" si="11"/>
        <v>0</v>
      </c>
      <c r="W42" s="215"/>
      <c r="X42" s="241"/>
      <c r="Y42" s="214"/>
      <c r="Z42" s="212"/>
      <c r="AA42" s="212"/>
      <c r="AB42" s="240">
        <f t="shared" si="12"/>
        <v>0</v>
      </c>
    </row>
    <row r="43" spans="1:28" ht="20.100000000000001" customHeight="1">
      <c r="A43" s="209">
        <v>6</v>
      </c>
      <c r="B43" s="210"/>
      <c r="C43" s="211"/>
      <c r="D43" s="212"/>
      <c r="E43" s="213"/>
      <c r="F43" s="54"/>
      <c r="G43" s="54"/>
      <c r="H43" s="54"/>
      <c r="I43" s="54"/>
      <c r="J43" s="216"/>
      <c r="K43" s="214"/>
      <c r="L43" s="215"/>
      <c r="M43" s="215"/>
      <c r="N43" s="215"/>
      <c r="O43" s="54"/>
      <c r="P43" s="214"/>
      <c r="Q43" s="213"/>
      <c r="R43" s="215"/>
      <c r="S43" s="206">
        <f t="shared" si="10"/>
        <v>0</v>
      </c>
      <c r="T43" s="54"/>
      <c r="U43" s="216"/>
      <c r="V43" s="261">
        <f t="shared" si="11"/>
        <v>0</v>
      </c>
      <c r="W43" s="215"/>
      <c r="X43" s="241"/>
      <c r="Y43" s="214"/>
      <c r="Z43" s="212"/>
      <c r="AA43" s="212"/>
      <c r="AB43" s="240">
        <f t="shared" si="12"/>
        <v>0</v>
      </c>
    </row>
    <row r="44" spans="1:28" ht="20.100000000000001" customHeight="1">
      <c r="A44" s="209">
        <v>7</v>
      </c>
      <c r="B44" s="210"/>
      <c r="C44" s="211"/>
      <c r="D44" s="212"/>
      <c r="E44" s="213"/>
      <c r="F44" s="54"/>
      <c r="G44" s="54"/>
      <c r="H44" s="54"/>
      <c r="I44" s="54"/>
      <c r="J44" s="216"/>
      <c r="K44" s="214"/>
      <c r="L44" s="215"/>
      <c r="M44" s="215"/>
      <c r="N44" s="215"/>
      <c r="O44" s="54"/>
      <c r="P44" s="214"/>
      <c r="Q44" s="213"/>
      <c r="R44" s="215"/>
      <c r="S44" s="206">
        <f t="shared" si="10"/>
        <v>0</v>
      </c>
      <c r="T44" s="54"/>
      <c r="U44" s="216"/>
      <c r="V44" s="261">
        <f t="shared" si="11"/>
        <v>0</v>
      </c>
      <c r="W44" s="215"/>
      <c r="X44" s="241"/>
      <c r="Y44" s="214"/>
      <c r="Z44" s="212"/>
      <c r="AA44" s="212"/>
      <c r="AB44" s="240">
        <f t="shared" si="12"/>
        <v>0</v>
      </c>
    </row>
    <row r="45" spans="1:28" ht="20.100000000000001" customHeight="1">
      <c r="A45" s="209">
        <v>8</v>
      </c>
      <c r="B45" s="210"/>
      <c r="C45" s="211"/>
      <c r="D45" s="212"/>
      <c r="E45" s="213"/>
      <c r="F45" s="54"/>
      <c r="G45" s="54"/>
      <c r="H45" s="54"/>
      <c r="I45" s="54"/>
      <c r="J45" s="216"/>
      <c r="K45" s="214"/>
      <c r="L45" s="215"/>
      <c r="M45" s="215"/>
      <c r="N45" s="215"/>
      <c r="O45" s="54"/>
      <c r="P45" s="214"/>
      <c r="Q45" s="213"/>
      <c r="R45" s="215"/>
      <c r="S45" s="206">
        <f t="shared" si="10"/>
        <v>0</v>
      </c>
      <c r="T45" s="54"/>
      <c r="U45" s="216"/>
      <c r="V45" s="261">
        <f t="shared" si="11"/>
        <v>0</v>
      </c>
      <c r="W45" s="215"/>
      <c r="X45" s="241"/>
      <c r="Y45" s="214"/>
      <c r="Z45" s="212"/>
      <c r="AA45" s="212"/>
      <c r="AB45" s="240">
        <f t="shared" si="12"/>
        <v>0</v>
      </c>
    </row>
    <row r="46" spans="1:28" ht="20.100000000000001" customHeight="1">
      <c r="A46" s="209">
        <v>9</v>
      </c>
      <c r="B46" s="210"/>
      <c r="C46" s="211"/>
      <c r="D46" s="212"/>
      <c r="E46" s="213"/>
      <c r="F46" s="54"/>
      <c r="G46" s="54"/>
      <c r="H46" s="54"/>
      <c r="I46" s="54"/>
      <c r="J46" s="216"/>
      <c r="K46" s="214"/>
      <c r="L46" s="215"/>
      <c r="M46" s="215"/>
      <c r="N46" s="215"/>
      <c r="O46" s="54"/>
      <c r="P46" s="214"/>
      <c r="Q46" s="213"/>
      <c r="R46" s="215"/>
      <c r="S46" s="206">
        <f t="shared" si="10"/>
        <v>0</v>
      </c>
      <c r="T46" s="54"/>
      <c r="U46" s="216"/>
      <c r="V46" s="261">
        <f t="shared" si="11"/>
        <v>0</v>
      </c>
      <c r="W46" s="215"/>
      <c r="X46" s="241"/>
      <c r="Y46" s="214"/>
      <c r="Z46" s="212"/>
      <c r="AA46" s="212"/>
      <c r="AB46" s="240">
        <f t="shared" si="12"/>
        <v>0</v>
      </c>
    </row>
    <row r="47" spans="1:28" ht="20.100000000000001" customHeight="1">
      <c r="A47" s="209">
        <v>10</v>
      </c>
      <c r="B47" s="210"/>
      <c r="C47" s="211"/>
      <c r="D47" s="212"/>
      <c r="E47" s="213"/>
      <c r="F47" s="54"/>
      <c r="G47" s="54"/>
      <c r="H47" s="54"/>
      <c r="I47" s="54"/>
      <c r="J47" s="216"/>
      <c r="K47" s="214"/>
      <c r="L47" s="215"/>
      <c r="M47" s="215"/>
      <c r="N47" s="215"/>
      <c r="O47" s="54"/>
      <c r="P47" s="214"/>
      <c r="Q47" s="213"/>
      <c r="R47" s="215"/>
      <c r="S47" s="206">
        <f t="shared" si="10"/>
        <v>0</v>
      </c>
      <c r="T47" s="54"/>
      <c r="U47" s="216"/>
      <c r="V47" s="261">
        <f t="shared" si="11"/>
        <v>0</v>
      </c>
      <c r="W47" s="215"/>
      <c r="X47" s="241"/>
      <c r="Y47" s="214"/>
      <c r="Z47" s="212"/>
      <c r="AA47" s="212"/>
      <c r="AB47" s="240">
        <f t="shared" si="12"/>
        <v>0</v>
      </c>
    </row>
    <row r="48" spans="1:28" ht="20.100000000000001" customHeight="1">
      <c r="A48" s="209">
        <v>11</v>
      </c>
      <c r="B48" s="242" t="s">
        <v>118</v>
      </c>
      <c r="C48" s="211"/>
      <c r="D48" s="212"/>
      <c r="E48" s="213"/>
      <c r="F48" s="54"/>
      <c r="G48" s="54"/>
      <c r="H48" s="54"/>
      <c r="I48" s="54"/>
      <c r="J48" s="216"/>
      <c r="K48" s="214"/>
      <c r="L48" s="215"/>
      <c r="M48" s="215"/>
      <c r="N48" s="215"/>
      <c r="O48" s="54"/>
      <c r="P48" s="214"/>
      <c r="Q48" s="213"/>
      <c r="R48" s="215"/>
      <c r="S48" s="206">
        <f t="shared" si="10"/>
        <v>0</v>
      </c>
      <c r="T48" s="54"/>
      <c r="U48" s="216"/>
      <c r="V48" s="261">
        <f t="shared" si="11"/>
        <v>0</v>
      </c>
      <c r="W48" s="215"/>
      <c r="X48" s="241"/>
      <c r="Y48" s="214"/>
      <c r="Z48" s="212"/>
      <c r="AA48" s="212"/>
      <c r="AB48" s="240">
        <f t="shared" si="12"/>
        <v>0</v>
      </c>
    </row>
    <row r="49" spans="1:28" ht="20.100000000000001" customHeight="1" thickBot="1">
      <c r="A49" s="209">
        <v>12</v>
      </c>
      <c r="B49" s="242" t="s">
        <v>118</v>
      </c>
      <c r="C49" s="211"/>
      <c r="D49" s="212"/>
      <c r="E49" s="213"/>
      <c r="F49" s="54"/>
      <c r="G49" s="54"/>
      <c r="H49" s="54"/>
      <c r="I49" s="54"/>
      <c r="J49" s="216"/>
      <c r="K49" s="214"/>
      <c r="L49" s="215"/>
      <c r="M49" s="215"/>
      <c r="N49" s="215"/>
      <c r="O49" s="54"/>
      <c r="P49" s="214"/>
      <c r="Q49" s="213"/>
      <c r="R49" s="215"/>
      <c r="S49" s="206">
        <f t="shared" si="10"/>
        <v>0</v>
      </c>
      <c r="T49" s="54"/>
      <c r="U49" s="243"/>
      <c r="V49" s="261">
        <f t="shared" si="11"/>
        <v>0</v>
      </c>
      <c r="W49" s="215"/>
      <c r="X49" s="241"/>
      <c r="Y49" s="214"/>
      <c r="Z49" s="212"/>
      <c r="AA49" s="212"/>
      <c r="AB49" s="240">
        <f t="shared" si="12"/>
        <v>0</v>
      </c>
    </row>
    <row r="50" spans="1:28" ht="20.100000000000001" customHeight="1" thickBot="1">
      <c r="A50" s="398" t="s">
        <v>60</v>
      </c>
      <c r="B50" s="399"/>
      <c r="C50" s="400"/>
      <c r="D50" s="227">
        <f t="shared" ref="D50:AA50" si="13">SUM(D38:D49)</f>
        <v>0</v>
      </c>
      <c r="E50" s="227">
        <f t="shared" si="13"/>
        <v>0</v>
      </c>
      <c r="F50" s="227">
        <f t="shared" si="13"/>
        <v>0</v>
      </c>
      <c r="G50" s="227">
        <f t="shared" si="13"/>
        <v>0</v>
      </c>
      <c r="H50" s="227">
        <f t="shared" si="13"/>
        <v>0</v>
      </c>
      <c r="I50" s="227">
        <f t="shared" si="13"/>
        <v>0</v>
      </c>
      <c r="J50" s="227">
        <f t="shared" ref="J50" si="14">SUM(J38:J49)</f>
        <v>0</v>
      </c>
      <c r="K50" s="227">
        <f t="shared" si="13"/>
        <v>0</v>
      </c>
      <c r="L50" s="231">
        <f t="shared" si="13"/>
        <v>0</v>
      </c>
      <c r="M50" s="231">
        <f t="shared" ref="M50:N50" si="15">SUM(M38:M49)</f>
        <v>0</v>
      </c>
      <c r="N50" s="231">
        <f t="shared" si="15"/>
        <v>0</v>
      </c>
      <c r="O50" s="227">
        <f t="shared" si="13"/>
        <v>0</v>
      </c>
      <c r="P50" s="227">
        <f t="shared" si="13"/>
        <v>0</v>
      </c>
      <c r="Q50" s="227">
        <f t="shared" si="13"/>
        <v>0</v>
      </c>
      <c r="R50" s="227">
        <f t="shared" ref="R50:S50" si="16">SUM(R38:R49)</f>
        <v>0</v>
      </c>
      <c r="S50" s="227">
        <f t="shared" si="16"/>
        <v>0</v>
      </c>
      <c r="T50" s="227">
        <f t="shared" si="13"/>
        <v>0</v>
      </c>
      <c r="U50" s="244">
        <f t="shared" si="13"/>
        <v>0</v>
      </c>
      <c r="V50" s="227">
        <f t="shared" si="13"/>
        <v>0</v>
      </c>
      <c r="W50" s="231">
        <f t="shared" si="13"/>
        <v>0</v>
      </c>
      <c r="X50" s="227">
        <f t="shared" ref="X50" si="17">SUM(X38:X49)</f>
        <v>0</v>
      </c>
      <c r="Y50" s="227">
        <f t="shared" si="13"/>
        <v>0</v>
      </c>
      <c r="Z50" s="227">
        <f t="shared" si="13"/>
        <v>0</v>
      </c>
      <c r="AA50" s="227">
        <f t="shared" si="13"/>
        <v>0</v>
      </c>
      <c r="AB50" s="232">
        <f>SUM(D50:AA50)</f>
        <v>0</v>
      </c>
    </row>
    <row r="51" spans="1:28" ht="20.100000000000001" customHeight="1" thickBot="1">
      <c r="A51" s="401" t="s">
        <v>58</v>
      </c>
      <c r="B51" s="402"/>
      <c r="C51" s="402"/>
      <c r="D51" s="403"/>
      <c r="E51" s="233">
        <f t="shared" ref="E51:U51" si="18">E50*E36</f>
        <v>0</v>
      </c>
      <c r="F51" s="233">
        <f t="shared" si="18"/>
        <v>0</v>
      </c>
      <c r="G51" s="233">
        <f t="shared" si="18"/>
        <v>0</v>
      </c>
      <c r="H51" s="233">
        <f t="shared" si="18"/>
        <v>0</v>
      </c>
      <c r="I51" s="233">
        <f t="shared" si="18"/>
        <v>0</v>
      </c>
      <c r="J51" s="233">
        <f t="shared" ref="J51" si="19">J50*J36</f>
        <v>0</v>
      </c>
      <c r="K51" s="233">
        <f t="shared" si="18"/>
        <v>0</v>
      </c>
      <c r="L51" s="233">
        <f t="shared" si="18"/>
        <v>0</v>
      </c>
      <c r="M51" s="233">
        <f t="shared" ref="M51:N51" si="20">M50*M36</f>
        <v>0</v>
      </c>
      <c r="N51" s="233">
        <f t="shared" si="20"/>
        <v>0</v>
      </c>
      <c r="O51" s="233">
        <f t="shared" si="18"/>
        <v>0</v>
      </c>
      <c r="P51" s="233">
        <f t="shared" si="18"/>
        <v>0</v>
      </c>
      <c r="Q51" s="233">
        <f t="shared" si="18"/>
        <v>0</v>
      </c>
      <c r="R51" s="233">
        <f t="shared" ref="R51" si="21">R50*R36</f>
        <v>0</v>
      </c>
      <c r="S51" s="234" t="s">
        <v>11</v>
      </c>
      <c r="T51" s="233">
        <f t="shared" si="18"/>
        <v>0</v>
      </c>
      <c r="U51" s="233">
        <f t="shared" si="18"/>
        <v>0</v>
      </c>
      <c r="V51" s="234" t="s">
        <v>11</v>
      </c>
      <c r="W51" s="235">
        <f>W50*W36</f>
        <v>0</v>
      </c>
      <c r="X51" s="233">
        <f>X50*X36</f>
        <v>0</v>
      </c>
      <c r="Y51" s="233">
        <f>Y50*Y36</f>
        <v>0</v>
      </c>
      <c r="Z51" s="233">
        <f>Z50*Z36</f>
        <v>0</v>
      </c>
      <c r="AA51" s="234" t="s">
        <v>11</v>
      </c>
      <c r="AB51" s="236">
        <f>SUM(E51:AA51)</f>
        <v>0</v>
      </c>
    </row>
    <row r="55" spans="1:28" ht="21">
      <c r="A55" s="404" t="s">
        <v>119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5"/>
    </row>
    <row r="56" spans="1:28" ht="15.6">
      <c r="A56" s="406" t="s">
        <v>105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406"/>
      <c r="V56" s="31"/>
    </row>
    <row r="57" spans="1:28" ht="16.2" thickBo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31"/>
    </row>
    <row r="58" spans="1:28" ht="51" customHeight="1" thickBot="1">
      <c r="A58" s="407" t="s">
        <v>98</v>
      </c>
      <c r="B58" s="428"/>
      <c r="C58" s="429"/>
      <c r="D58" s="370" t="s">
        <v>99</v>
      </c>
      <c r="E58" s="375" t="s">
        <v>18</v>
      </c>
      <c r="F58" s="380"/>
      <c r="G58" s="380"/>
      <c r="H58" s="376"/>
      <c r="I58" s="375" t="s">
        <v>115</v>
      </c>
      <c r="J58" s="380"/>
      <c r="K58" s="380"/>
      <c r="L58" s="380"/>
      <c r="M58" s="376"/>
      <c r="N58" s="375" t="s">
        <v>116</v>
      </c>
      <c r="O58" s="380"/>
      <c r="P58" s="376"/>
      <c r="Q58" s="375" t="s">
        <v>220</v>
      </c>
      <c r="R58" s="380"/>
      <c r="S58" s="376"/>
      <c r="T58" s="389" t="s">
        <v>56</v>
      </c>
      <c r="U58" s="391"/>
      <c r="V58" s="375" t="s">
        <v>101</v>
      </c>
      <c r="W58" s="376"/>
      <c r="X58" s="372" t="s">
        <v>104</v>
      </c>
    </row>
    <row r="59" spans="1:28" ht="13.5" customHeight="1" thickBot="1">
      <c r="A59" s="430"/>
      <c r="B59" s="431"/>
      <c r="C59" s="432"/>
      <c r="D59" s="416"/>
      <c r="E59" s="140">
        <v>170</v>
      </c>
      <c r="F59" s="141">
        <v>128</v>
      </c>
      <c r="G59" s="140">
        <v>85</v>
      </c>
      <c r="H59" s="142">
        <v>43</v>
      </c>
      <c r="I59" s="142">
        <v>240</v>
      </c>
      <c r="J59" s="142">
        <v>180</v>
      </c>
      <c r="K59" s="142">
        <v>156</v>
      </c>
      <c r="L59" s="140">
        <v>120</v>
      </c>
      <c r="M59" s="140">
        <v>55</v>
      </c>
      <c r="N59" s="140">
        <v>60</v>
      </c>
      <c r="O59" s="140">
        <v>30</v>
      </c>
      <c r="P59" s="370" t="s">
        <v>219</v>
      </c>
      <c r="Q59" s="140">
        <v>1700</v>
      </c>
      <c r="R59" s="123">
        <v>1400</v>
      </c>
      <c r="S59" s="370" t="s">
        <v>223</v>
      </c>
      <c r="T59" s="143">
        <v>30</v>
      </c>
      <c r="U59" s="124">
        <v>1</v>
      </c>
      <c r="V59" s="387">
        <v>10</v>
      </c>
      <c r="W59" s="423" t="s">
        <v>102</v>
      </c>
      <c r="X59" s="373"/>
    </row>
    <row r="60" spans="1:28" ht="75" customHeight="1" thickBot="1">
      <c r="A60" s="433"/>
      <c r="B60" s="434"/>
      <c r="C60" s="435"/>
      <c r="D60" s="417"/>
      <c r="E60" s="138" t="s">
        <v>109</v>
      </c>
      <c r="F60" s="103" t="s">
        <v>111</v>
      </c>
      <c r="G60" s="103" t="s">
        <v>186</v>
      </c>
      <c r="H60" s="103" t="s">
        <v>187</v>
      </c>
      <c r="I60" s="115" t="s">
        <v>109</v>
      </c>
      <c r="J60" s="103" t="s">
        <v>111</v>
      </c>
      <c r="K60" s="150" t="s">
        <v>188</v>
      </c>
      <c r="L60" s="103" t="s">
        <v>186</v>
      </c>
      <c r="M60" s="103" t="s">
        <v>187</v>
      </c>
      <c r="N60" s="260" t="s">
        <v>217</v>
      </c>
      <c r="O60" s="103" t="s">
        <v>218</v>
      </c>
      <c r="P60" s="371"/>
      <c r="Q60" s="103" t="s">
        <v>222</v>
      </c>
      <c r="R60" s="103" t="s">
        <v>227</v>
      </c>
      <c r="S60" s="371"/>
      <c r="T60" s="103" t="s">
        <v>61</v>
      </c>
      <c r="U60" s="103" t="s">
        <v>62</v>
      </c>
      <c r="V60" s="388"/>
      <c r="W60" s="424"/>
      <c r="X60" s="374"/>
    </row>
    <row r="61" spans="1:28" ht="24.9" customHeight="1" thickBot="1">
      <c r="A61" s="425" t="s">
        <v>100</v>
      </c>
      <c r="B61" s="426"/>
      <c r="C61" s="427"/>
      <c r="D61" s="99">
        <f>D27</f>
        <v>0</v>
      </c>
      <c r="E61" s="99">
        <f>E27</f>
        <v>0</v>
      </c>
      <c r="F61" s="99">
        <f>F27</f>
        <v>0</v>
      </c>
      <c r="G61" s="99">
        <f>G27</f>
        <v>0</v>
      </c>
      <c r="H61" s="99">
        <f>H27</f>
        <v>0</v>
      </c>
      <c r="I61" s="99">
        <f t="shared" ref="I61:V61" si="22">I27</f>
        <v>0</v>
      </c>
      <c r="J61" s="99">
        <f t="shared" si="22"/>
        <v>0</v>
      </c>
      <c r="K61" s="99">
        <f t="shared" si="22"/>
        <v>0</v>
      </c>
      <c r="L61" s="99">
        <f t="shared" si="22"/>
        <v>0</v>
      </c>
      <c r="M61" s="99">
        <f t="shared" si="22"/>
        <v>0</v>
      </c>
      <c r="N61" s="99">
        <f t="shared" si="22"/>
        <v>0</v>
      </c>
      <c r="O61" s="99">
        <f t="shared" si="22"/>
        <v>0</v>
      </c>
      <c r="P61" s="99">
        <f t="shared" si="22"/>
        <v>0</v>
      </c>
      <c r="Q61" s="99">
        <f t="shared" si="22"/>
        <v>0</v>
      </c>
      <c r="R61" s="99">
        <f t="shared" si="22"/>
        <v>0</v>
      </c>
      <c r="S61" s="99">
        <f t="shared" si="22"/>
        <v>0</v>
      </c>
      <c r="T61" s="99">
        <f t="shared" si="22"/>
        <v>0</v>
      </c>
      <c r="U61" s="99">
        <f t="shared" si="22"/>
        <v>0</v>
      </c>
      <c r="V61" s="99">
        <f t="shared" si="22"/>
        <v>0</v>
      </c>
      <c r="W61" s="99" t="s">
        <v>65</v>
      </c>
      <c r="X61" s="100">
        <f>W28</f>
        <v>0</v>
      </c>
    </row>
    <row r="62" spans="1:28" ht="24.9" customHeight="1" thickBot="1">
      <c r="A62" s="425" t="s">
        <v>120</v>
      </c>
      <c r="B62" s="426"/>
      <c r="C62" s="427"/>
      <c r="D62" s="99">
        <f>D50</f>
        <v>0</v>
      </c>
      <c r="E62" s="109">
        <f>E50</f>
        <v>0</v>
      </c>
      <c r="F62" s="99">
        <f>F50</f>
        <v>0</v>
      </c>
      <c r="G62" s="99">
        <f>G50+H50</f>
        <v>0</v>
      </c>
      <c r="H62" s="99">
        <f>I50+J50+K50</f>
        <v>0</v>
      </c>
      <c r="I62" s="99">
        <f t="shared" ref="I62:T62" si="23">L50</f>
        <v>0</v>
      </c>
      <c r="J62" s="99">
        <f t="shared" si="23"/>
        <v>0</v>
      </c>
      <c r="K62" s="99">
        <f t="shared" si="23"/>
        <v>0</v>
      </c>
      <c r="L62" s="99">
        <f t="shared" si="23"/>
        <v>0</v>
      </c>
      <c r="M62" s="99">
        <f t="shared" si="23"/>
        <v>0</v>
      </c>
      <c r="N62" s="99">
        <f t="shared" si="23"/>
        <v>0</v>
      </c>
      <c r="O62" s="99">
        <f t="shared" si="23"/>
        <v>0</v>
      </c>
      <c r="P62" s="99">
        <f t="shared" si="23"/>
        <v>0</v>
      </c>
      <c r="Q62" s="99">
        <f t="shared" si="23"/>
        <v>0</v>
      </c>
      <c r="R62" s="99">
        <f t="shared" si="23"/>
        <v>0</v>
      </c>
      <c r="S62" s="99">
        <f t="shared" si="23"/>
        <v>0</v>
      </c>
      <c r="T62" s="99">
        <f t="shared" si="23"/>
        <v>0</v>
      </c>
      <c r="U62" s="99">
        <f>Y50+X50</f>
        <v>0</v>
      </c>
      <c r="V62" s="99">
        <f>Z50</f>
        <v>0</v>
      </c>
      <c r="W62" s="99">
        <f>AA50</f>
        <v>0</v>
      </c>
      <c r="X62" s="114">
        <f>AB51</f>
        <v>0</v>
      </c>
      <c r="Y62" s="110"/>
      <c r="Z62" s="111"/>
    </row>
    <row r="63" spans="1:28" ht="24.9" customHeight="1" thickBot="1">
      <c r="A63" s="392" t="s">
        <v>103</v>
      </c>
      <c r="B63" s="393"/>
      <c r="C63" s="394"/>
      <c r="D63" s="116">
        <f>D61-D62</f>
        <v>0</v>
      </c>
      <c r="E63" s="116">
        <f t="shared" ref="E63:U63" si="24">E61-E62</f>
        <v>0</v>
      </c>
      <c r="F63" s="116">
        <f t="shared" si="24"/>
        <v>0</v>
      </c>
      <c r="G63" s="116">
        <f t="shared" si="24"/>
        <v>0</v>
      </c>
      <c r="H63" s="116">
        <f t="shared" si="24"/>
        <v>0</v>
      </c>
      <c r="I63" s="116">
        <f t="shared" si="24"/>
        <v>0</v>
      </c>
      <c r="J63" s="116">
        <f t="shared" si="24"/>
        <v>0</v>
      </c>
      <c r="K63" s="116">
        <f t="shared" si="24"/>
        <v>0</v>
      </c>
      <c r="L63" s="116">
        <f t="shared" si="24"/>
        <v>0</v>
      </c>
      <c r="M63" s="116">
        <f t="shared" si="24"/>
        <v>0</v>
      </c>
      <c r="N63" s="116">
        <f t="shared" si="24"/>
        <v>0</v>
      </c>
      <c r="O63" s="116">
        <f t="shared" si="24"/>
        <v>0</v>
      </c>
      <c r="P63" s="116">
        <f t="shared" si="24"/>
        <v>0</v>
      </c>
      <c r="Q63" s="116">
        <f t="shared" si="24"/>
        <v>0</v>
      </c>
      <c r="R63" s="116">
        <f t="shared" si="24"/>
        <v>0</v>
      </c>
      <c r="S63" s="116">
        <f t="shared" si="24"/>
        <v>0</v>
      </c>
      <c r="T63" s="116">
        <f t="shared" si="24"/>
        <v>0</v>
      </c>
      <c r="U63" s="116">
        <f t="shared" si="24"/>
        <v>0</v>
      </c>
      <c r="V63" s="421">
        <f>V61-(V62+W62)</f>
        <v>0</v>
      </c>
      <c r="W63" s="422"/>
      <c r="X63" s="114">
        <f>(E63*$E$59)+(F63*$F$59)+(G63*$G$59)+(H63*$H$59)+(I63*$I$59)+(J63*$J$59)+(K63*$K$59)+(L63*$L$59)+(M63*$M$59)+(N63*$N$59)+(O63*$O$59)+(Q63*$Q$59)+(R63*$R$59)+(T63*$T$59)+(U63*$U$59)+(V63*$V$59)</f>
        <v>0</v>
      </c>
      <c r="Y63" s="113"/>
      <c r="Z63" s="112"/>
    </row>
    <row r="64" spans="1:28" ht="24.9" customHeight="1" thickBot="1">
      <c r="A64" s="395" t="s">
        <v>121</v>
      </c>
      <c r="B64" s="396"/>
      <c r="C64" s="397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8" t="s">
        <v>11</v>
      </c>
      <c r="X64" s="114">
        <f>(E64*$E$59)+(F64*$F$59)+(G64*$G$59)+(H64*$H$59)+(I64*$I$59)+(J64*$J$59)+(K64*$K$59)+(L64*$L$59)+(M64*$M$59)+(N64*$N$59)+(O64*$O$59)+(Q64*$Q$59)+(R64*$R$59)+(T64*$T$59)+(U64*$U$59)+(V64*$V$59)</f>
        <v>0</v>
      </c>
    </row>
    <row r="65" spans="1:24" ht="24.9" customHeight="1" thickBot="1">
      <c r="A65" s="418" t="s">
        <v>98</v>
      </c>
      <c r="B65" s="419"/>
      <c r="C65" s="420"/>
      <c r="D65" s="117">
        <f>D64-D63</f>
        <v>0</v>
      </c>
      <c r="E65" s="117">
        <f>E64-E63</f>
        <v>0</v>
      </c>
      <c r="F65" s="117">
        <f t="shared" ref="F65:V65" si="25">F64-F63</f>
        <v>0</v>
      </c>
      <c r="G65" s="117">
        <f t="shared" si="25"/>
        <v>0</v>
      </c>
      <c r="H65" s="117">
        <f t="shared" si="25"/>
        <v>0</v>
      </c>
      <c r="I65" s="117">
        <f t="shared" si="25"/>
        <v>0</v>
      </c>
      <c r="J65" s="117">
        <f t="shared" si="25"/>
        <v>0</v>
      </c>
      <c r="K65" s="117">
        <f t="shared" si="25"/>
        <v>0</v>
      </c>
      <c r="L65" s="117">
        <f t="shared" si="25"/>
        <v>0</v>
      </c>
      <c r="M65" s="117">
        <f t="shared" si="25"/>
        <v>0</v>
      </c>
      <c r="N65" s="117">
        <f t="shared" si="25"/>
        <v>0</v>
      </c>
      <c r="O65" s="117">
        <f t="shared" si="25"/>
        <v>0</v>
      </c>
      <c r="P65" s="117">
        <f t="shared" si="25"/>
        <v>0</v>
      </c>
      <c r="Q65" s="117">
        <f t="shared" si="25"/>
        <v>0</v>
      </c>
      <c r="R65" s="117">
        <f t="shared" si="25"/>
        <v>0</v>
      </c>
      <c r="S65" s="117">
        <f t="shared" si="25"/>
        <v>0</v>
      </c>
      <c r="T65" s="117">
        <f t="shared" si="25"/>
        <v>0</v>
      </c>
      <c r="U65" s="117">
        <f t="shared" si="25"/>
        <v>0</v>
      </c>
      <c r="V65" s="117">
        <f t="shared" si="25"/>
        <v>0</v>
      </c>
      <c r="W65" s="117" t="s">
        <v>11</v>
      </c>
      <c r="X65" s="117" t="s">
        <v>11</v>
      </c>
    </row>
  </sheetData>
  <sheetProtection algorithmName="SHA-512" hashValue="QA74VdMwHwKFNAfJEQ4sNv6dLJA0AL4KYK2QbFQi+O/Rd/bf8hIhlMmqvBEnDWAndHGoR7SurTsoy2i8o1BZ8Q==" saltValue="YvtGGs5anP72hjRdZPx1vg==" spinCount="100000" sheet="1" objects="1" scenarios="1"/>
  <mergeCells count="55">
    <mergeCell ref="A1:S1"/>
    <mergeCell ref="A2:R2"/>
    <mergeCell ref="A4:A6"/>
    <mergeCell ref="B4:B6"/>
    <mergeCell ref="C4:C6"/>
    <mergeCell ref="D4:D6"/>
    <mergeCell ref="E4:H4"/>
    <mergeCell ref="I4:M4"/>
    <mergeCell ref="N4:O4"/>
    <mergeCell ref="Q4:S4"/>
    <mergeCell ref="P5:P6"/>
    <mergeCell ref="A27:C27"/>
    <mergeCell ref="A32:AA32"/>
    <mergeCell ref="A33:AA33"/>
    <mergeCell ref="A65:C65"/>
    <mergeCell ref="V63:W63"/>
    <mergeCell ref="V59:V60"/>
    <mergeCell ref="S59:S60"/>
    <mergeCell ref="W59:W60"/>
    <mergeCell ref="A62:C62"/>
    <mergeCell ref="D58:D60"/>
    <mergeCell ref="A58:C60"/>
    <mergeCell ref="A61:C61"/>
    <mergeCell ref="E58:H58"/>
    <mergeCell ref="V58:W58"/>
    <mergeCell ref="T58:U58"/>
    <mergeCell ref="I58:M58"/>
    <mergeCell ref="A28:D28"/>
    <mergeCell ref="A35:A37"/>
    <mergeCell ref="B35:B37"/>
    <mergeCell ref="C35:C37"/>
    <mergeCell ref="D35:D37"/>
    <mergeCell ref="A63:C63"/>
    <mergeCell ref="A64:C64"/>
    <mergeCell ref="A50:C50"/>
    <mergeCell ref="A51:D51"/>
    <mergeCell ref="A55:V55"/>
    <mergeCell ref="A56:U56"/>
    <mergeCell ref="N58:P58"/>
    <mergeCell ref="Q58:S58"/>
    <mergeCell ref="P59:P60"/>
    <mergeCell ref="W4:W6"/>
    <mergeCell ref="V36:V37"/>
    <mergeCell ref="T4:U4"/>
    <mergeCell ref="S5:S6"/>
    <mergeCell ref="V5:V6"/>
    <mergeCell ref="W35:Y35"/>
    <mergeCell ref="T35:V35"/>
    <mergeCell ref="S36:S37"/>
    <mergeCell ref="Q35:S35"/>
    <mergeCell ref="AA36:AA37"/>
    <mergeCell ref="X58:X60"/>
    <mergeCell ref="Z35:AA35"/>
    <mergeCell ref="E35:K35"/>
    <mergeCell ref="L35:P35"/>
  </mergeCells>
  <pageMargins left="0.11811023622047245" right="0.11811023622047245" top="0.31496062992125984" bottom="0.31496062992125984" header="0.31496062992125984" footer="0.31496062992125984"/>
  <pageSetup paperSize="9" scale="53" fitToHeight="2" orientation="landscape" r:id="rId1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0"/>
    <pageSetUpPr fitToPage="1"/>
  </sheetPr>
  <dimension ref="A1:AD33"/>
  <sheetViews>
    <sheetView topLeftCell="E1" zoomScale="90" zoomScaleNormal="90" workbookViewId="0">
      <selection activeCell="U9" sqref="U9"/>
    </sheetView>
  </sheetViews>
  <sheetFormatPr defaultRowHeight="13.2"/>
  <cols>
    <col min="1" max="1" width="4.6640625" bestFit="1" customWidth="1"/>
    <col min="2" max="2" width="9" customWidth="1"/>
    <col min="3" max="3" width="21.6640625" customWidth="1"/>
    <col min="4" max="4" width="47.44140625" customWidth="1"/>
    <col min="5" max="5" width="11.109375" customWidth="1"/>
    <col min="6" max="6" width="5.88671875" customWidth="1"/>
    <col min="7" max="20" width="7.6640625" customWidth="1"/>
    <col min="21" max="21" width="6.5546875" customWidth="1"/>
    <col min="22" max="22" width="7.6640625" customWidth="1"/>
    <col min="23" max="23" width="6.5546875" customWidth="1"/>
    <col min="24" max="24" width="8" customWidth="1"/>
    <col min="30" max="30" width="11.5546875" customWidth="1"/>
    <col min="260" max="260" width="6.109375" customWidth="1"/>
    <col min="261" max="261" width="29.44140625" customWidth="1"/>
    <col min="262" max="262" width="19.109375" customWidth="1"/>
    <col min="263" max="263" width="10.109375" customWidth="1"/>
    <col min="264" max="264" width="10.6640625" customWidth="1"/>
    <col min="265" max="265" width="0" hidden="1" customWidth="1"/>
    <col min="266" max="266" width="11.5546875" customWidth="1"/>
    <col min="267" max="267" width="11.6640625" customWidth="1"/>
    <col min="268" max="268" width="11.5546875" customWidth="1"/>
    <col min="269" max="270" width="11.6640625" customWidth="1"/>
    <col min="271" max="271" width="11.5546875" customWidth="1"/>
    <col min="272" max="276" width="0" hidden="1" customWidth="1"/>
    <col min="277" max="277" width="11.6640625" customWidth="1"/>
    <col min="278" max="278" width="11.88671875" customWidth="1"/>
    <col min="279" max="279" width="9.5546875" customWidth="1"/>
    <col min="280" max="280" width="0" hidden="1" customWidth="1"/>
    <col min="281" max="281" width="16.5546875" customWidth="1"/>
    <col min="516" max="516" width="6.109375" customWidth="1"/>
    <col min="517" max="517" width="29.44140625" customWidth="1"/>
    <col min="518" max="518" width="19.109375" customWidth="1"/>
    <col min="519" max="519" width="10.109375" customWidth="1"/>
    <col min="520" max="520" width="10.6640625" customWidth="1"/>
    <col min="521" max="521" width="0" hidden="1" customWidth="1"/>
    <col min="522" max="522" width="11.5546875" customWidth="1"/>
    <col min="523" max="523" width="11.6640625" customWidth="1"/>
    <col min="524" max="524" width="11.5546875" customWidth="1"/>
    <col min="525" max="526" width="11.6640625" customWidth="1"/>
    <col min="527" max="527" width="11.5546875" customWidth="1"/>
    <col min="528" max="532" width="0" hidden="1" customWidth="1"/>
    <col min="533" max="533" width="11.6640625" customWidth="1"/>
    <col min="534" max="534" width="11.88671875" customWidth="1"/>
    <col min="535" max="535" width="9.5546875" customWidth="1"/>
    <col min="536" max="536" width="0" hidden="1" customWidth="1"/>
    <col min="537" max="537" width="16.5546875" customWidth="1"/>
    <col min="772" max="772" width="6.109375" customWidth="1"/>
    <col min="773" max="773" width="29.44140625" customWidth="1"/>
    <col min="774" max="774" width="19.109375" customWidth="1"/>
    <col min="775" max="775" width="10.109375" customWidth="1"/>
    <col min="776" max="776" width="10.6640625" customWidth="1"/>
    <col min="777" max="777" width="0" hidden="1" customWidth="1"/>
    <col min="778" max="778" width="11.5546875" customWidth="1"/>
    <col min="779" max="779" width="11.6640625" customWidth="1"/>
    <col min="780" max="780" width="11.5546875" customWidth="1"/>
    <col min="781" max="782" width="11.6640625" customWidth="1"/>
    <col min="783" max="783" width="11.5546875" customWidth="1"/>
    <col min="784" max="788" width="0" hidden="1" customWidth="1"/>
    <col min="789" max="789" width="11.6640625" customWidth="1"/>
    <col min="790" max="790" width="11.88671875" customWidth="1"/>
    <col min="791" max="791" width="9.5546875" customWidth="1"/>
    <col min="792" max="792" width="0" hidden="1" customWidth="1"/>
    <col min="793" max="793" width="16.5546875" customWidth="1"/>
    <col min="1028" max="1028" width="6.109375" customWidth="1"/>
    <col min="1029" max="1029" width="29.44140625" customWidth="1"/>
    <col min="1030" max="1030" width="19.109375" customWidth="1"/>
    <col min="1031" max="1031" width="10.109375" customWidth="1"/>
    <col min="1032" max="1032" width="10.6640625" customWidth="1"/>
    <col min="1033" max="1033" width="0" hidden="1" customWidth="1"/>
    <col min="1034" max="1034" width="11.5546875" customWidth="1"/>
    <col min="1035" max="1035" width="11.6640625" customWidth="1"/>
    <col min="1036" max="1036" width="11.5546875" customWidth="1"/>
    <col min="1037" max="1038" width="11.6640625" customWidth="1"/>
    <col min="1039" max="1039" width="11.5546875" customWidth="1"/>
    <col min="1040" max="1044" width="0" hidden="1" customWidth="1"/>
    <col min="1045" max="1045" width="11.6640625" customWidth="1"/>
    <col min="1046" max="1046" width="11.88671875" customWidth="1"/>
    <col min="1047" max="1047" width="9.5546875" customWidth="1"/>
    <col min="1048" max="1048" width="0" hidden="1" customWidth="1"/>
    <col min="1049" max="1049" width="16.5546875" customWidth="1"/>
    <col min="1284" max="1284" width="6.109375" customWidth="1"/>
    <col min="1285" max="1285" width="29.44140625" customWidth="1"/>
    <col min="1286" max="1286" width="19.109375" customWidth="1"/>
    <col min="1287" max="1287" width="10.109375" customWidth="1"/>
    <col min="1288" max="1288" width="10.6640625" customWidth="1"/>
    <col min="1289" max="1289" width="0" hidden="1" customWidth="1"/>
    <col min="1290" max="1290" width="11.5546875" customWidth="1"/>
    <col min="1291" max="1291" width="11.6640625" customWidth="1"/>
    <col min="1292" max="1292" width="11.5546875" customWidth="1"/>
    <col min="1293" max="1294" width="11.6640625" customWidth="1"/>
    <col min="1295" max="1295" width="11.5546875" customWidth="1"/>
    <col min="1296" max="1300" width="0" hidden="1" customWidth="1"/>
    <col min="1301" max="1301" width="11.6640625" customWidth="1"/>
    <col min="1302" max="1302" width="11.88671875" customWidth="1"/>
    <col min="1303" max="1303" width="9.5546875" customWidth="1"/>
    <col min="1304" max="1304" width="0" hidden="1" customWidth="1"/>
    <col min="1305" max="1305" width="16.5546875" customWidth="1"/>
    <col min="1540" max="1540" width="6.109375" customWidth="1"/>
    <col min="1541" max="1541" width="29.44140625" customWidth="1"/>
    <col min="1542" max="1542" width="19.109375" customWidth="1"/>
    <col min="1543" max="1543" width="10.109375" customWidth="1"/>
    <col min="1544" max="1544" width="10.6640625" customWidth="1"/>
    <col min="1545" max="1545" width="0" hidden="1" customWidth="1"/>
    <col min="1546" max="1546" width="11.5546875" customWidth="1"/>
    <col min="1547" max="1547" width="11.6640625" customWidth="1"/>
    <col min="1548" max="1548" width="11.5546875" customWidth="1"/>
    <col min="1549" max="1550" width="11.6640625" customWidth="1"/>
    <col min="1551" max="1551" width="11.5546875" customWidth="1"/>
    <col min="1552" max="1556" width="0" hidden="1" customWidth="1"/>
    <col min="1557" max="1557" width="11.6640625" customWidth="1"/>
    <col min="1558" max="1558" width="11.88671875" customWidth="1"/>
    <col min="1559" max="1559" width="9.5546875" customWidth="1"/>
    <col min="1560" max="1560" width="0" hidden="1" customWidth="1"/>
    <col min="1561" max="1561" width="16.5546875" customWidth="1"/>
    <col min="1796" max="1796" width="6.109375" customWidth="1"/>
    <col min="1797" max="1797" width="29.44140625" customWidth="1"/>
    <col min="1798" max="1798" width="19.109375" customWidth="1"/>
    <col min="1799" max="1799" width="10.109375" customWidth="1"/>
    <col min="1800" max="1800" width="10.6640625" customWidth="1"/>
    <col min="1801" max="1801" width="0" hidden="1" customWidth="1"/>
    <col min="1802" max="1802" width="11.5546875" customWidth="1"/>
    <col min="1803" max="1803" width="11.6640625" customWidth="1"/>
    <col min="1804" max="1804" width="11.5546875" customWidth="1"/>
    <col min="1805" max="1806" width="11.6640625" customWidth="1"/>
    <col min="1807" max="1807" width="11.5546875" customWidth="1"/>
    <col min="1808" max="1812" width="0" hidden="1" customWidth="1"/>
    <col min="1813" max="1813" width="11.6640625" customWidth="1"/>
    <col min="1814" max="1814" width="11.88671875" customWidth="1"/>
    <col min="1815" max="1815" width="9.5546875" customWidth="1"/>
    <col min="1816" max="1816" width="0" hidden="1" customWidth="1"/>
    <col min="1817" max="1817" width="16.5546875" customWidth="1"/>
    <col min="2052" max="2052" width="6.109375" customWidth="1"/>
    <col min="2053" max="2053" width="29.44140625" customWidth="1"/>
    <col min="2054" max="2054" width="19.109375" customWidth="1"/>
    <col min="2055" max="2055" width="10.109375" customWidth="1"/>
    <col min="2056" max="2056" width="10.6640625" customWidth="1"/>
    <col min="2057" max="2057" width="0" hidden="1" customWidth="1"/>
    <col min="2058" max="2058" width="11.5546875" customWidth="1"/>
    <col min="2059" max="2059" width="11.6640625" customWidth="1"/>
    <col min="2060" max="2060" width="11.5546875" customWidth="1"/>
    <col min="2061" max="2062" width="11.6640625" customWidth="1"/>
    <col min="2063" max="2063" width="11.5546875" customWidth="1"/>
    <col min="2064" max="2068" width="0" hidden="1" customWidth="1"/>
    <col min="2069" max="2069" width="11.6640625" customWidth="1"/>
    <col min="2070" max="2070" width="11.88671875" customWidth="1"/>
    <col min="2071" max="2071" width="9.5546875" customWidth="1"/>
    <col min="2072" max="2072" width="0" hidden="1" customWidth="1"/>
    <col min="2073" max="2073" width="16.5546875" customWidth="1"/>
    <col min="2308" max="2308" width="6.109375" customWidth="1"/>
    <col min="2309" max="2309" width="29.44140625" customWidth="1"/>
    <col min="2310" max="2310" width="19.109375" customWidth="1"/>
    <col min="2311" max="2311" width="10.109375" customWidth="1"/>
    <col min="2312" max="2312" width="10.6640625" customWidth="1"/>
    <col min="2313" max="2313" width="0" hidden="1" customWidth="1"/>
    <col min="2314" max="2314" width="11.5546875" customWidth="1"/>
    <col min="2315" max="2315" width="11.6640625" customWidth="1"/>
    <col min="2316" max="2316" width="11.5546875" customWidth="1"/>
    <col min="2317" max="2318" width="11.6640625" customWidth="1"/>
    <col min="2319" max="2319" width="11.5546875" customWidth="1"/>
    <col min="2320" max="2324" width="0" hidden="1" customWidth="1"/>
    <col min="2325" max="2325" width="11.6640625" customWidth="1"/>
    <col min="2326" max="2326" width="11.88671875" customWidth="1"/>
    <col min="2327" max="2327" width="9.5546875" customWidth="1"/>
    <col min="2328" max="2328" width="0" hidden="1" customWidth="1"/>
    <col min="2329" max="2329" width="16.5546875" customWidth="1"/>
    <col min="2564" max="2564" width="6.109375" customWidth="1"/>
    <col min="2565" max="2565" width="29.44140625" customWidth="1"/>
    <col min="2566" max="2566" width="19.109375" customWidth="1"/>
    <col min="2567" max="2567" width="10.109375" customWidth="1"/>
    <col min="2568" max="2568" width="10.6640625" customWidth="1"/>
    <col min="2569" max="2569" width="0" hidden="1" customWidth="1"/>
    <col min="2570" max="2570" width="11.5546875" customWidth="1"/>
    <col min="2571" max="2571" width="11.6640625" customWidth="1"/>
    <col min="2572" max="2572" width="11.5546875" customWidth="1"/>
    <col min="2573" max="2574" width="11.6640625" customWidth="1"/>
    <col min="2575" max="2575" width="11.5546875" customWidth="1"/>
    <col min="2576" max="2580" width="0" hidden="1" customWidth="1"/>
    <col min="2581" max="2581" width="11.6640625" customWidth="1"/>
    <col min="2582" max="2582" width="11.88671875" customWidth="1"/>
    <col min="2583" max="2583" width="9.5546875" customWidth="1"/>
    <col min="2584" max="2584" width="0" hidden="1" customWidth="1"/>
    <col min="2585" max="2585" width="16.5546875" customWidth="1"/>
    <col min="2820" max="2820" width="6.109375" customWidth="1"/>
    <col min="2821" max="2821" width="29.44140625" customWidth="1"/>
    <col min="2822" max="2822" width="19.109375" customWidth="1"/>
    <col min="2823" max="2823" width="10.109375" customWidth="1"/>
    <col min="2824" max="2824" width="10.6640625" customWidth="1"/>
    <col min="2825" max="2825" width="0" hidden="1" customWidth="1"/>
    <col min="2826" max="2826" width="11.5546875" customWidth="1"/>
    <col min="2827" max="2827" width="11.6640625" customWidth="1"/>
    <col min="2828" max="2828" width="11.5546875" customWidth="1"/>
    <col min="2829" max="2830" width="11.6640625" customWidth="1"/>
    <col min="2831" max="2831" width="11.5546875" customWidth="1"/>
    <col min="2832" max="2836" width="0" hidden="1" customWidth="1"/>
    <col min="2837" max="2837" width="11.6640625" customWidth="1"/>
    <col min="2838" max="2838" width="11.88671875" customWidth="1"/>
    <col min="2839" max="2839" width="9.5546875" customWidth="1"/>
    <col min="2840" max="2840" width="0" hidden="1" customWidth="1"/>
    <col min="2841" max="2841" width="16.5546875" customWidth="1"/>
    <col min="3076" max="3076" width="6.109375" customWidth="1"/>
    <col min="3077" max="3077" width="29.44140625" customWidth="1"/>
    <col min="3078" max="3078" width="19.109375" customWidth="1"/>
    <col min="3079" max="3079" width="10.109375" customWidth="1"/>
    <col min="3080" max="3080" width="10.6640625" customWidth="1"/>
    <col min="3081" max="3081" width="0" hidden="1" customWidth="1"/>
    <col min="3082" max="3082" width="11.5546875" customWidth="1"/>
    <col min="3083" max="3083" width="11.6640625" customWidth="1"/>
    <col min="3084" max="3084" width="11.5546875" customWidth="1"/>
    <col min="3085" max="3086" width="11.6640625" customWidth="1"/>
    <col min="3087" max="3087" width="11.5546875" customWidth="1"/>
    <col min="3088" max="3092" width="0" hidden="1" customWidth="1"/>
    <col min="3093" max="3093" width="11.6640625" customWidth="1"/>
    <col min="3094" max="3094" width="11.88671875" customWidth="1"/>
    <col min="3095" max="3095" width="9.5546875" customWidth="1"/>
    <col min="3096" max="3096" width="0" hidden="1" customWidth="1"/>
    <col min="3097" max="3097" width="16.5546875" customWidth="1"/>
    <col min="3332" max="3332" width="6.109375" customWidth="1"/>
    <col min="3333" max="3333" width="29.44140625" customWidth="1"/>
    <col min="3334" max="3334" width="19.109375" customWidth="1"/>
    <col min="3335" max="3335" width="10.109375" customWidth="1"/>
    <col min="3336" max="3336" width="10.6640625" customWidth="1"/>
    <col min="3337" max="3337" width="0" hidden="1" customWidth="1"/>
    <col min="3338" max="3338" width="11.5546875" customWidth="1"/>
    <col min="3339" max="3339" width="11.6640625" customWidth="1"/>
    <col min="3340" max="3340" width="11.5546875" customWidth="1"/>
    <col min="3341" max="3342" width="11.6640625" customWidth="1"/>
    <col min="3343" max="3343" width="11.5546875" customWidth="1"/>
    <col min="3344" max="3348" width="0" hidden="1" customWidth="1"/>
    <col min="3349" max="3349" width="11.6640625" customWidth="1"/>
    <col min="3350" max="3350" width="11.88671875" customWidth="1"/>
    <col min="3351" max="3351" width="9.5546875" customWidth="1"/>
    <col min="3352" max="3352" width="0" hidden="1" customWidth="1"/>
    <col min="3353" max="3353" width="16.5546875" customWidth="1"/>
    <col min="3588" max="3588" width="6.109375" customWidth="1"/>
    <col min="3589" max="3589" width="29.44140625" customWidth="1"/>
    <col min="3590" max="3590" width="19.109375" customWidth="1"/>
    <col min="3591" max="3591" width="10.109375" customWidth="1"/>
    <col min="3592" max="3592" width="10.6640625" customWidth="1"/>
    <col min="3593" max="3593" width="0" hidden="1" customWidth="1"/>
    <col min="3594" max="3594" width="11.5546875" customWidth="1"/>
    <col min="3595" max="3595" width="11.6640625" customWidth="1"/>
    <col min="3596" max="3596" width="11.5546875" customWidth="1"/>
    <col min="3597" max="3598" width="11.6640625" customWidth="1"/>
    <col min="3599" max="3599" width="11.5546875" customWidth="1"/>
    <col min="3600" max="3604" width="0" hidden="1" customWidth="1"/>
    <col min="3605" max="3605" width="11.6640625" customWidth="1"/>
    <col min="3606" max="3606" width="11.88671875" customWidth="1"/>
    <col min="3607" max="3607" width="9.5546875" customWidth="1"/>
    <col min="3608" max="3608" width="0" hidden="1" customWidth="1"/>
    <col min="3609" max="3609" width="16.5546875" customWidth="1"/>
    <col min="3844" max="3844" width="6.109375" customWidth="1"/>
    <col min="3845" max="3845" width="29.44140625" customWidth="1"/>
    <col min="3846" max="3846" width="19.109375" customWidth="1"/>
    <col min="3847" max="3847" width="10.109375" customWidth="1"/>
    <col min="3848" max="3848" width="10.6640625" customWidth="1"/>
    <col min="3849" max="3849" width="0" hidden="1" customWidth="1"/>
    <col min="3850" max="3850" width="11.5546875" customWidth="1"/>
    <col min="3851" max="3851" width="11.6640625" customWidth="1"/>
    <col min="3852" max="3852" width="11.5546875" customWidth="1"/>
    <col min="3853" max="3854" width="11.6640625" customWidth="1"/>
    <col min="3855" max="3855" width="11.5546875" customWidth="1"/>
    <col min="3856" max="3860" width="0" hidden="1" customWidth="1"/>
    <col min="3861" max="3861" width="11.6640625" customWidth="1"/>
    <col min="3862" max="3862" width="11.88671875" customWidth="1"/>
    <col min="3863" max="3863" width="9.5546875" customWidth="1"/>
    <col min="3864" max="3864" width="0" hidden="1" customWidth="1"/>
    <col min="3865" max="3865" width="16.5546875" customWidth="1"/>
    <col min="4100" max="4100" width="6.109375" customWidth="1"/>
    <col min="4101" max="4101" width="29.44140625" customWidth="1"/>
    <col min="4102" max="4102" width="19.109375" customWidth="1"/>
    <col min="4103" max="4103" width="10.109375" customWidth="1"/>
    <col min="4104" max="4104" width="10.6640625" customWidth="1"/>
    <col min="4105" max="4105" width="0" hidden="1" customWidth="1"/>
    <col min="4106" max="4106" width="11.5546875" customWidth="1"/>
    <col min="4107" max="4107" width="11.6640625" customWidth="1"/>
    <col min="4108" max="4108" width="11.5546875" customWidth="1"/>
    <col min="4109" max="4110" width="11.6640625" customWidth="1"/>
    <col min="4111" max="4111" width="11.5546875" customWidth="1"/>
    <col min="4112" max="4116" width="0" hidden="1" customWidth="1"/>
    <col min="4117" max="4117" width="11.6640625" customWidth="1"/>
    <col min="4118" max="4118" width="11.88671875" customWidth="1"/>
    <col min="4119" max="4119" width="9.5546875" customWidth="1"/>
    <col min="4120" max="4120" width="0" hidden="1" customWidth="1"/>
    <col min="4121" max="4121" width="16.5546875" customWidth="1"/>
    <col min="4356" max="4356" width="6.109375" customWidth="1"/>
    <col min="4357" max="4357" width="29.44140625" customWidth="1"/>
    <col min="4358" max="4358" width="19.109375" customWidth="1"/>
    <col min="4359" max="4359" width="10.109375" customWidth="1"/>
    <col min="4360" max="4360" width="10.6640625" customWidth="1"/>
    <col min="4361" max="4361" width="0" hidden="1" customWidth="1"/>
    <col min="4362" max="4362" width="11.5546875" customWidth="1"/>
    <col min="4363" max="4363" width="11.6640625" customWidth="1"/>
    <col min="4364" max="4364" width="11.5546875" customWidth="1"/>
    <col min="4365" max="4366" width="11.6640625" customWidth="1"/>
    <col min="4367" max="4367" width="11.5546875" customWidth="1"/>
    <col min="4368" max="4372" width="0" hidden="1" customWidth="1"/>
    <col min="4373" max="4373" width="11.6640625" customWidth="1"/>
    <col min="4374" max="4374" width="11.88671875" customWidth="1"/>
    <col min="4375" max="4375" width="9.5546875" customWidth="1"/>
    <col min="4376" max="4376" width="0" hidden="1" customWidth="1"/>
    <col min="4377" max="4377" width="16.5546875" customWidth="1"/>
    <col min="4612" max="4612" width="6.109375" customWidth="1"/>
    <col min="4613" max="4613" width="29.44140625" customWidth="1"/>
    <col min="4614" max="4614" width="19.109375" customWidth="1"/>
    <col min="4615" max="4615" width="10.109375" customWidth="1"/>
    <col min="4616" max="4616" width="10.6640625" customWidth="1"/>
    <col min="4617" max="4617" width="0" hidden="1" customWidth="1"/>
    <col min="4618" max="4618" width="11.5546875" customWidth="1"/>
    <col min="4619" max="4619" width="11.6640625" customWidth="1"/>
    <col min="4620" max="4620" width="11.5546875" customWidth="1"/>
    <col min="4621" max="4622" width="11.6640625" customWidth="1"/>
    <col min="4623" max="4623" width="11.5546875" customWidth="1"/>
    <col min="4624" max="4628" width="0" hidden="1" customWidth="1"/>
    <col min="4629" max="4629" width="11.6640625" customWidth="1"/>
    <col min="4630" max="4630" width="11.88671875" customWidth="1"/>
    <col min="4631" max="4631" width="9.5546875" customWidth="1"/>
    <col min="4632" max="4632" width="0" hidden="1" customWidth="1"/>
    <col min="4633" max="4633" width="16.5546875" customWidth="1"/>
    <col min="4868" max="4868" width="6.109375" customWidth="1"/>
    <col min="4869" max="4869" width="29.44140625" customWidth="1"/>
    <col min="4870" max="4870" width="19.109375" customWidth="1"/>
    <col min="4871" max="4871" width="10.109375" customWidth="1"/>
    <col min="4872" max="4872" width="10.6640625" customWidth="1"/>
    <col min="4873" max="4873" width="0" hidden="1" customWidth="1"/>
    <col min="4874" max="4874" width="11.5546875" customWidth="1"/>
    <col min="4875" max="4875" width="11.6640625" customWidth="1"/>
    <col min="4876" max="4876" width="11.5546875" customWidth="1"/>
    <col min="4877" max="4878" width="11.6640625" customWidth="1"/>
    <col min="4879" max="4879" width="11.5546875" customWidth="1"/>
    <col min="4880" max="4884" width="0" hidden="1" customWidth="1"/>
    <col min="4885" max="4885" width="11.6640625" customWidth="1"/>
    <col min="4886" max="4886" width="11.88671875" customWidth="1"/>
    <col min="4887" max="4887" width="9.5546875" customWidth="1"/>
    <col min="4888" max="4888" width="0" hidden="1" customWidth="1"/>
    <col min="4889" max="4889" width="16.5546875" customWidth="1"/>
    <col min="5124" max="5124" width="6.109375" customWidth="1"/>
    <col min="5125" max="5125" width="29.44140625" customWidth="1"/>
    <col min="5126" max="5126" width="19.109375" customWidth="1"/>
    <col min="5127" max="5127" width="10.109375" customWidth="1"/>
    <col min="5128" max="5128" width="10.6640625" customWidth="1"/>
    <col min="5129" max="5129" width="0" hidden="1" customWidth="1"/>
    <col min="5130" max="5130" width="11.5546875" customWidth="1"/>
    <col min="5131" max="5131" width="11.6640625" customWidth="1"/>
    <col min="5132" max="5132" width="11.5546875" customWidth="1"/>
    <col min="5133" max="5134" width="11.6640625" customWidth="1"/>
    <col min="5135" max="5135" width="11.5546875" customWidth="1"/>
    <col min="5136" max="5140" width="0" hidden="1" customWidth="1"/>
    <col min="5141" max="5141" width="11.6640625" customWidth="1"/>
    <col min="5142" max="5142" width="11.88671875" customWidth="1"/>
    <col min="5143" max="5143" width="9.5546875" customWidth="1"/>
    <col min="5144" max="5144" width="0" hidden="1" customWidth="1"/>
    <col min="5145" max="5145" width="16.5546875" customWidth="1"/>
    <col min="5380" max="5380" width="6.109375" customWidth="1"/>
    <col min="5381" max="5381" width="29.44140625" customWidth="1"/>
    <col min="5382" max="5382" width="19.109375" customWidth="1"/>
    <col min="5383" max="5383" width="10.109375" customWidth="1"/>
    <col min="5384" max="5384" width="10.6640625" customWidth="1"/>
    <col min="5385" max="5385" width="0" hidden="1" customWidth="1"/>
    <col min="5386" max="5386" width="11.5546875" customWidth="1"/>
    <col min="5387" max="5387" width="11.6640625" customWidth="1"/>
    <col min="5388" max="5388" width="11.5546875" customWidth="1"/>
    <col min="5389" max="5390" width="11.6640625" customWidth="1"/>
    <col min="5391" max="5391" width="11.5546875" customWidth="1"/>
    <col min="5392" max="5396" width="0" hidden="1" customWidth="1"/>
    <col min="5397" max="5397" width="11.6640625" customWidth="1"/>
    <col min="5398" max="5398" width="11.88671875" customWidth="1"/>
    <col min="5399" max="5399" width="9.5546875" customWidth="1"/>
    <col min="5400" max="5400" width="0" hidden="1" customWidth="1"/>
    <col min="5401" max="5401" width="16.5546875" customWidth="1"/>
    <col min="5636" max="5636" width="6.109375" customWidth="1"/>
    <col min="5637" max="5637" width="29.44140625" customWidth="1"/>
    <col min="5638" max="5638" width="19.109375" customWidth="1"/>
    <col min="5639" max="5639" width="10.109375" customWidth="1"/>
    <col min="5640" max="5640" width="10.6640625" customWidth="1"/>
    <col min="5641" max="5641" width="0" hidden="1" customWidth="1"/>
    <col min="5642" max="5642" width="11.5546875" customWidth="1"/>
    <col min="5643" max="5643" width="11.6640625" customWidth="1"/>
    <col min="5644" max="5644" width="11.5546875" customWidth="1"/>
    <col min="5645" max="5646" width="11.6640625" customWidth="1"/>
    <col min="5647" max="5647" width="11.5546875" customWidth="1"/>
    <col min="5648" max="5652" width="0" hidden="1" customWidth="1"/>
    <col min="5653" max="5653" width="11.6640625" customWidth="1"/>
    <col min="5654" max="5654" width="11.88671875" customWidth="1"/>
    <col min="5655" max="5655" width="9.5546875" customWidth="1"/>
    <col min="5656" max="5656" width="0" hidden="1" customWidth="1"/>
    <col min="5657" max="5657" width="16.5546875" customWidth="1"/>
    <col min="5892" max="5892" width="6.109375" customWidth="1"/>
    <col min="5893" max="5893" width="29.44140625" customWidth="1"/>
    <col min="5894" max="5894" width="19.109375" customWidth="1"/>
    <col min="5895" max="5895" width="10.109375" customWidth="1"/>
    <col min="5896" max="5896" width="10.6640625" customWidth="1"/>
    <col min="5897" max="5897" width="0" hidden="1" customWidth="1"/>
    <col min="5898" max="5898" width="11.5546875" customWidth="1"/>
    <col min="5899" max="5899" width="11.6640625" customWidth="1"/>
    <col min="5900" max="5900" width="11.5546875" customWidth="1"/>
    <col min="5901" max="5902" width="11.6640625" customWidth="1"/>
    <col min="5903" max="5903" width="11.5546875" customWidth="1"/>
    <col min="5904" max="5908" width="0" hidden="1" customWidth="1"/>
    <col min="5909" max="5909" width="11.6640625" customWidth="1"/>
    <col min="5910" max="5910" width="11.88671875" customWidth="1"/>
    <col min="5911" max="5911" width="9.5546875" customWidth="1"/>
    <col min="5912" max="5912" width="0" hidden="1" customWidth="1"/>
    <col min="5913" max="5913" width="16.5546875" customWidth="1"/>
    <col min="6148" max="6148" width="6.109375" customWidth="1"/>
    <col min="6149" max="6149" width="29.44140625" customWidth="1"/>
    <col min="6150" max="6150" width="19.109375" customWidth="1"/>
    <col min="6151" max="6151" width="10.109375" customWidth="1"/>
    <col min="6152" max="6152" width="10.6640625" customWidth="1"/>
    <col min="6153" max="6153" width="0" hidden="1" customWidth="1"/>
    <col min="6154" max="6154" width="11.5546875" customWidth="1"/>
    <col min="6155" max="6155" width="11.6640625" customWidth="1"/>
    <col min="6156" max="6156" width="11.5546875" customWidth="1"/>
    <col min="6157" max="6158" width="11.6640625" customWidth="1"/>
    <col min="6159" max="6159" width="11.5546875" customWidth="1"/>
    <col min="6160" max="6164" width="0" hidden="1" customWidth="1"/>
    <col min="6165" max="6165" width="11.6640625" customWidth="1"/>
    <col min="6166" max="6166" width="11.88671875" customWidth="1"/>
    <col min="6167" max="6167" width="9.5546875" customWidth="1"/>
    <col min="6168" max="6168" width="0" hidden="1" customWidth="1"/>
    <col min="6169" max="6169" width="16.5546875" customWidth="1"/>
    <col min="6404" max="6404" width="6.109375" customWidth="1"/>
    <col min="6405" max="6405" width="29.44140625" customWidth="1"/>
    <col min="6406" max="6406" width="19.109375" customWidth="1"/>
    <col min="6407" max="6407" width="10.109375" customWidth="1"/>
    <col min="6408" max="6408" width="10.6640625" customWidth="1"/>
    <col min="6409" max="6409" width="0" hidden="1" customWidth="1"/>
    <col min="6410" max="6410" width="11.5546875" customWidth="1"/>
    <col min="6411" max="6411" width="11.6640625" customWidth="1"/>
    <col min="6412" max="6412" width="11.5546875" customWidth="1"/>
    <col min="6413" max="6414" width="11.6640625" customWidth="1"/>
    <col min="6415" max="6415" width="11.5546875" customWidth="1"/>
    <col min="6416" max="6420" width="0" hidden="1" customWidth="1"/>
    <col min="6421" max="6421" width="11.6640625" customWidth="1"/>
    <col min="6422" max="6422" width="11.88671875" customWidth="1"/>
    <col min="6423" max="6423" width="9.5546875" customWidth="1"/>
    <col min="6424" max="6424" width="0" hidden="1" customWidth="1"/>
    <col min="6425" max="6425" width="16.5546875" customWidth="1"/>
    <col min="6660" max="6660" width="6.109375" customWidth="1"/>
    <col min="6661" max="6661" width="29.44140625" customWidth="1"/>
    <col min="6662" max="6662" width="19.109375" customWidth="1"/>
    <col min="6663" max="6663" width="10.109375" customWidth="1"/>
    <col min="6664" max="6664" width="10.6640625" customWidth="1"/>
    <col min="6665" max="6665" width="0" hidden="1" customWidth="1"/>
    <col min="6666" max="6666" width="11.5546875" customWidth="1"/>
    <col min="6667" max="6667" width="11.6640625" customWidth="1"/>
    <col min="6668" max="6668" width="11.5546875" customWidth="1"/>
    <col min="6669" max="6670" width="11.6640625" customWidth="1"/>
    <col min="6671" max="6671" width="11.5546875" customWidth="1"/>
    <col min="6672" max="6676" width="0" hidden="1" customWidth="1"/>
    <col min="6677" max="6677" width="11.6640625" customWidth="1"/>
    <col min="6678" max="6678" width="11.88671875" customWidth="1"/>
    <col min="6679" max="6679" width="9.5546875" customWidth="1"/>
    <col min="6680" max="6680" width="0" hidden="1" customWidth="1"/>
    <col min="6681" max="6681" width="16.5546875" customWidth="1"/>
    <col min="6916" max="6916" width="6.109375" customWidth="1"/>
    <col min="6917" max="6917" width="29.44140625" customWidth="1"/>
    <col min="6918" max="6918" width="19.109375" customWidth="1"/>
    <col min="6919" max="6919" width="10.109375" customWidth="1"/>
    <col min="6920" max="6920" width="10.6640625" customWidth="1"/>
    <col min="6921" max="6921" width="0" hidden="1" customWidth="1"/>
    <col min="6922" max="6922" width="11.5546875" customWidth="1"/>
    <col min="6923" max="6923" width="11.6640625" customWidth="1"/>
    <col min="6924" max="6924" width="11.5546875" customWidth="1"/>
    <col min="6925" max="6926" width="11.6640625" customWidth="1"/>
    <col min="6927" max="6927" width="11.5546875" customWidth="1"/>
    <col min="6928" max="6932" width="0" hidden="1" customWidth="1"/>
    <col min="6933" max="6933" width="11.6640625" customWidth="1"/>
    <col min="6934" max="6934" width="11.88671875" customWidth="1"/>
    <col min="6935" max="6935" width="9.5546875" customWidth="1"/>
    <col min="6936" max="6936" width="0" hidden="1" customWidth="1"/>
    <col min="6937" max="6937" width="16.5546875" customWidth="1"/>
    <col min="7172" max="7172" width="6.109375" customWidth="1"/>
    <col min="7173" max="7173" width="29.44140625" customWidth="1"/>
    <col min="7174" max="7174" width="19.109375" customWidth="1"/>
    <col min="7175" max="7175" width="10.109375" customWidth="1"/>
    <col min="7176" max="7176" width="10.6640625" customWidth="1"/>
    <col min="7177" max="7177" width="0" hidden="1" customWidth="1"/>
    <col min="7178" max="7178" width="11.5546875" customWidth="1"/>
    <col min="7179" max="7179" width="11.6640625" customWidth="1"/>
    <col min="7180" max="7180" width="11.5546875" customWidth="1"/>
    <col min="7181" max="7182" width="11.6640625" customWidth="1"/>
    <col min="7183" max="7183" width="11.5546875" customWidth="1"/>
    <col min="7184" max="7188" width="0" hidden="1" customWidth="1"/>
    <col min="7189" max="7189" width="11.6640625" customWidth="1"/>
    <col min="7190" max="7190" width="11.88671875" customWidth="1"/>
    <col min="7191" max="7191" width="9.5546875" customWidth="1"/>
    <col min="7192" max="7192" width="0" hidden="1" customWidth="1"/>
    <col min="7193" max="7193" width="16.5546875" customWidth="1"/>
    <col min="7428" max="7428" width="6.109375" customWidth="1"/>
    <col min="7429" max="7429" width="29.44140625" customWidth="1"/>
    <col min="7430" max="7430" width="19.109375" customWidth="1"/>
    <col min="7431" max="7431" width="10.109375" customWidth="1"/>
    <col min="7432" max="7432" width="10.6640625" customWidth="1"/>
    <col min="7433" max="7433" width="0" hidden="1" customWidth="1"/>
    <col min="7434" max="7434" width="11.5546875" customWidth="1"/>
    <col min="7435" max="7435" width="11.6640625" customWidth="1"/>
    <col min="7436" max="7436" width="11.5546875" customWidth="1"/>
    <col min="7437" max="7438" width="11.6640625" customWidth="1"/>
    <col min="7439" max="7439" width="11.5546875" customWidth="1"/>
    <col min="7440" max="7444" width="0" hidden="1" customWidth="1"/>
    <col min="7445" max="7445" width="11.6640625" customWidth="1"/>
    <col min="7446" max="7446" width="11.88671875" customWidth="1"/>
    <col min="7447" max="7447" width="9.5546875" customWidth="1"/>
    <col min="7448" max="7448" width="0" hidden="1" customWidth="1"/>
    <col min="7449" max="7449" width="16.5546875" customWidth="1"/>
    <col min="7684" max="7684" width="6.109375" customWidth="1"/>
    <col min="7685" max="7685" width="29.44140625" customWidth="1"/>
    <col min="7686" max="7686" width="19.109375" customWidth="1"/>
    <col min="7687" max="7687" width="10.109375" customWidth="1"/>
    <col min="7688" max="7688" width="10.6640625" customWidth="1"/>
    <col min="7689" max="7689" width="0" hidden="1" customWidth="1"/>
    <col min="7690" max="7690" width="11.5546875" customWidth="1"/>
    <col min="7691" max="7691" width="11.6640625" customWidth="1"/>
    <col min="7692" max="7692" width="11.5546875" customWidth="1"/>
    <col min="7693" max="7694" width="11.6640625" customWidth="1"/>
    <col min="7695" max="7695" width="11.5546875" customWidth="1"/>
    <col min="7696" max="7700" width="0" hidden="1" customWidth="1"/>
    <col min="7701" max="7701" width="11.6640625" customWidth="1"/>
    <col min="7702" max="7702" width="11.88671875" customWidth="1"/>
    <col min="7703" max="7703" width="9.5546875" customWidth="1"/>
    <col min="7704" max="7704" width="0" hidden="1" customWidth="1"/>
    <col min="7705" max="7705" width="16.5546875" customWidth="1"/>
    <col min="7940" max="7940" width="6.109375" customWidth="1"/>
    <col min="7941" max="7941" width="29.44140625" customWidth="1"/>
    <col min="7942" max="7942" width="19.109375" customWidth="1"/>
    <col min="7943" max="7943" width="10.109375" customWidth="1"/>
    <col min="7944" max="7944" width="10.6640625" customWidth="1"/>
    <col min="7945" max="7945" width="0" hidden="1" customWidth="1"/>
    <col min="7946" max="7946" width="11.5546875" customWidth="1"/>
    <col min="7947" max="7947" width="11.6640625" customWidth="1"/>
    <col min="7948" max="7948" width="11.5546875" customWidth="1"/>
    <col min="7949" max="7950" width="11.6640625" customWidth="1"/>
    <col min="7951" max="7951" width="11.5546875" customWidth="1"/>
    <col min="7952" max="7956" width="0" hidden="1" customWidth="1"/>
    <col min="7957" max="7957" width="11.6640625" customWidth="1"/>
    <col min="7958" max="7958" width="11.88671875" customWidth="1"/>
    <col min="7959" max="7959" width="9.5546875" customWidth="1"/>
    <col min="7960" max="7960" width="0" hidden="1" customWidth="1"/>
    <col min="7961" max="7961" width="16.5546875" customWidth="1"/>
    <col min="8196" max="8196" width="6.109375" customWidth="1"/>
    <col min="8197" max="8197" width="29.44140625" customWidth="1"/>
    <col min="8198" max="8198" width="19.109375" customWidth="1"/>
    <col min="8199" max="8199" width="10.109375" customWidth="1"/>
    <col min="8200" max="8200" width="10.6640625" customWidth="1"/>
    <col min="8201" max="8201" width="0" hidden="1" customWidth="1"/>
    <col min="8202" max="8202" width="11.5546875" customWidth="1"/>
    <col min="8203" max="8203" width="11.6640625" customWidth="1"/>
    <col min="8204" max="8204" width="11.5546875" customWidth="1"/>
    <col min="8205" max="8206" width="11.6640625" customWidth="1"/>
    <col min="8207" max="8207" width="11.5546875" customWidth="1"/>
    <col min="8208" max="8212" width="0" hidden="1" customWidth="1"/>
    <col min="8213" max="8213" width="11.6640625" customWidth="1"/>
    <col min="8214" max="8214" width="11.88671875" customWidth="1"/>
    <col min="8215" max="8215" width="9.5546875" customWidth="1"/>
    <col min="8216" max="8216" width="0" hidden="1" customWidth="1"/>
    <col min="8217" max="8217" width="16.5546875" customWidth="1"/>
    <col min="8452" max="8452" width="6.109375" customWidth="1"/>
    <col min="8453" max="8453" width="29.44140625" customWidth="1"/>
    <col min="8454" max="8454" width="19.109375" customWidth="1"/>
    <col min="8455" max="8455" width="10.109375" customWidth="1"/>
    <col min="8456" max="8456" width="10.6640625" customWidth="1"/>
    <col min="8457" max="8457" width="0" hidden="1" customWidth="1"/>
    <col min="8458" max="8458" width="11.5546875" customWidth="1"/>
    <col min="8459" max="8459" width="11.6640625" customWidth="1"/>
    <col min="8460" max="8460" width="11.5546875" customWidth="1"/>
    <col min="8461" max="8462" width="11.6640625" customWidth="1"/>
    <col min="8463" max="8463" width="11.5546875" customWidth="1"/>
    <col min="8464" max="8468" width="0" hidden="1" customWidth="1"/>
    <col min="8469" max="8469" width="11.6640625" customWidth="1"/>
    <col min="8470" max="8470" width="11.88671875" customWidth="1"/>
    <col min="8471" max="8471" width="9.5546875" customWidth="1"/>
    <col min="8472" max="8472" width="0" hidden="1" customWidth="1"/>
    <col min="8473" max="8473" width="16.5546875" customWidth="1"/>
    <col min="8708" max="8708" width="6.109375" customWidth="1"/>
    <col min="8709" max="8709" width="29.44140625" customWidth="1"/>
    <col min="8710" max="8710" width="19.109375" customWidth="1"/>
    <col min="8711" max="8711" width="10.109375" customWidth="1"/>
    <col min="8712" max="8712" width="10.6640625" customWidth="1"/>
    <col min="8713" max="8713" width="0" hidden="1" customWidth="1"/>
    <col min="8714" max="8714" width="11.5546875" customWidth="1"/>
    <col min="8715" max="8715" width="11.6640625" customWidth="1"/>
    <col min="8716" max="8716" width="11.5546875" customWidth="1"/>
    <col min="8717" max="8718" width="11.6640625" customWidth="1"/>
    <col min="8719" max="8719" width="11.5546875" customWidth="1"/>
    <col min="8720" max="8724" width="0" hidden="1" customWidth="1"/>
    <col min="8725" max="8725" width="11.6640625" customWidth="1"/>
    <col min="8726" max="8726" width="11.88671875" customWidth="1"/>
    <col min="8727" max="8727" width="9.5546875" customWidth="1"/>
    <col min="8728" max="8728" width="0" hidden="1" customWidth="1"/>
    <col min="8729" max="8729" width="16.5546875" customWidth="1"/>
    <col min="8964" max="8964" width="6.109375" customWidth="1"/>
    <col min="8965" max="8965" width="29.44140625" customWidth="1"/>
    <col min="8966" max="8966" width="19.109375" customWidth="1"/>
    <col min="8967" max="8967" width="10.109375" customWidth="1"/>
    <col min="8968" max="8968" width="10.6640625" customWidth="1"/>
    <col min="8969" max="8969" width="0" hidden="1" customWidth="1"/>
    <col min="8970" max="8970" width="11.5546875" customWidth="1"/>
    <col min="8971" max="8971" width="11.6640625" customWidth="1"/>
    <col min="8972" max="8972" width="11.5546875" customWidth="1"/>
    <col min="8973" max="8974" width="11.6640625" customWidth="1"/>
    <col min="8975" max="8975" width="11.5546875" customWidth="1"/>
    <col min="8976" max="8980" width="0" hidden="1" customWidth="1"/>
    <col min="8981" max="8981" width="11.6640625" customWidth="1"/>
    <col min="8982" max="8982" width="11.88671875" customWidth="1"/>
    <col min="8983" max="8983" width="9.5546875" customWidth="1"/>
    <col min="8984" max="8984" width="0" hidden="1" customWidth="1"/>
    <col min="8985" max="8985" width="16.5546875" customWidth="1"/>
    <col min="9220" max="9220" width="6.109375" customWidth="1"/>
    <col min="9221" max="9221" width="29.44140625" customWidth="1"/>
    <col min="9222" max="9222" width="19.109375" customWidth="1"/>
    <col min="9223" max="9223" width="10.109375" customWidth="1"/>
    <col min="9224" max="9224" width="10.6640625" customWidth="1"/>
    <col min="9225" max="9225" width="0" hidden="1" customWidth="1"/>
    <col min="9226" max="9226" width="11.5546875" customWidth="1"/>
    <col min="9227" max="9227" width="11.6640625" customWidth="1"/>
    <col min="9228" max="9228" width="11.5546875" customWidth="1"/>
    <col min="9229" max="9230" width="11.6640625" customWidth="1"/>
    <col min="9231" max="9231" width="11.5546875" customWidth="1"/>
    <col min="9232" max="9236" width="0" hidden="1" customWidth="1"/>
    <col min="9237" max="9237" width="11.6640625" customWidth="1"/>
    <col min="9238" max="9238" width="11.88671875" customWidth="1"/>
    <col min="9239" max="9239" width="9.5546875" customWidth="1"/>
    <col min="9240" max="9240" width="0" hidden="1" customWidth="1"/>
    <col min="9241" max="9241" width="16.5546875" customWidth="1"/>
    <col min="9476" max="9476" width="6.109375" customWidth="1"/>
    <col min="9477" max="9477" width="29.44140625" customWidth="1"/>
    <col min="9478" max="9478" width="19.109375" customWidth="1"/>
    <col min="9479" max="9479" width="10.109375" customWidth="1"/>
    <col min="9480" max="9480" width="10.6640625" customWidth="1"/>
    <col min="9481" max="9481" width="0" hidden="1" customWidth="1"/>
    <col min="9482" max="9482" width="11.5546875" customWidth="1"/>
    <col min="9483" max="9483" width="11.6640625" customWidth="1"/>
    <col min="9484" max="9484" width="11.5546875" customWidth="1"/>
    <col min="9485" max="9486" width="11.6640625" customWidth="1"/>
    <col min="9487" max="9487" width="11.5546875" customWidth="1"/>
    <col min="9488" max="9492" width="0" hidden="1" customWidth="1"/>
    <col min="9493" max="9493" width="11.6640625" customWidth="1"/>
    <col min="9494" max="9494" width="11.88671875" customWidth="1"/>
    <col min="9495" max="9495" width="9.5546875" customWidth="1"/>
    <col min="9496" max="9496" width="0" hidden="1" customWidth="1"/>
    <col min="9497" max="9497" width="16.5546875" customWidth="1"/>
    <col min="9732" max="9732" width="6.109375" customWidth="1"/>
    <col min="9733" max="9733" width="29.44140625" customWidth="1"/>
    <col min="9734" max="9734" width="19.109375" customWidth="1"/>
    <col min="9735" max="9735" width="10.109375" customWidth="1"/>
    <col min="9736" max="9736" width="10.6640625" customWidth="1"/>
    <col min="9737" max="9737" width="0" hidden="1" customWidth="1"/>
    <col min="9738" max="9738" width="11.5546875" customWidth="1"/>
    <col min="9739" max="9739" width="11.6640625" customWidth="1"/>
    <col min="9740" max="9740" width="11.5546875" customWidth="1"/>
    <col min="9741" max="9742" width="11.6640625" customWidth="1"/>
    <col min="9743" max="9743" width="11.5546875" customWidth="1"/>
    <col min="9744" max="9748" width="0" hidden="1" customWidth="1"/>
    <col min="9749" max="9749" width="11.6640625" customWidth="1"/>
    <col min="9750" max="9750" width="11.88671875" customWidth="1"/>
    <col min="9751" max="9751" width="9.5546875" customWidth="1"/>
    <col min="9752" max="9752" width="0" hidden="1" customWidth="1"/>
    <col min="9753" max="9753" width="16.5546875" customWidth="1"/>
    <col min="9988" max="9988" width="6.109375" customWidth="1"/>
    <col min="9989" max="9989" width="29.44140625" customWidth="1"/>
    <col min="9990" max="9990" width="19.109375" customWidth="1"/>
    <col min="9991" max="9991" width="10.109375" customWidth="1"/>
    <col min="9992" max="9992" width="10.6640625" customWidth="1"/>
    <col min="9993" max="9993" width="0" hidden="1" customWidth="1"/>
    <col min="9994" max="9994" width="11.5546875" customWidth="1"/>
    <col min="9995" max="9995" width="11.6640625" customWidth="1"/>
    <col min="9996" max="9996" width="11.5546875" customWidth="1"/>
    <col min="9997" max="9998" width="11.6640625" customWidth="1"/>
    <col min="9999" max="9999" width="11.5546875" customWidth="1"/>
    <col min="10000" max="10004" width="0" hidden="1" customWidth="1"/>
    <col min="10005" max="10005" width="11.6640625" customWidth="1"/>
    <col min="10006" max="10006" width="11.88671875" customWidth="1"/>
    <col min="10007" max="10007" width="9.5546875" customWidth="1"/>
    <col min="10008" max="10008" width="0" hidden="1" customWidth="1"/>
    <col min="10009" max="10009" width="16.5546875" customWidth="1"/>
    <col min="10244" max="10244" width="6.109375" customWidth="1"/>
    <col min="10245" max="10245" width="29.44140625" customWidth="1"/>
    <col min="10246" max="10246" width="19.109375" customWidth="1"/>
    <col min="10247" max="10247" width="10.109375" customWidth="1"/>
    <col min="10248" max="10248" width="10.6640625" customWidth="1"/>
    <col min="10249" max="10249" width="0" hidden="1" customWidth="1"/>
    <col min="10250" max="10250" width="11.5546875" customWidth="1"/>
    <col min="10251" max="10251" width="11.6640625" customWidth="1"/>
    <col min="10252" max="10252" width="11.5546875" customWidth="1"/>
    <col min="10253" max="10254" width="11.6640625" customWidth="1"/>
    <col min="10255" max="10255" width="11.5546875" customWidth="1"/>
    <col min="10256" max="10260" width="0" hidden="1" customWidth="1"/>
    <col min="10261" max="10261" width="11.6640625" customWidth="1"/>
    <col min="10262" max="10262" width="11.88671875" customWidth="1"/>
    <col min="10263" max="10263" width="9.5546875" customWidth="1"/>
    <col min="10264" max="10264" width="0" hidden="1" customWidth="1"/>
    <col min="10265" max="10265" width="16.5546875" customWidth="1"/>
    <col min="10500" max="10500" width="6.109375" customWidth="1"/>
    <col min="10501" max="10501" width="29.44140625" customWidth="1"/>
    <col min="10502" max="10502" width="19.109375" customWidth="1"/>
    <col min="10503" max="10503" width="10.109375" customWidth="1"/>
    <col min="10504" max="10504" width="10.6640625" customWidth="1"/>
    <col min="10505" max="10505" width="0" hidden="1" customWidth="1"/>
    <col min="10506" max="10506" width="11.5546875" customWidth="1"/>
    <col min="10507" max="10507" width="11.6640625" customWidth="1"/>
    <col min="10508" max="10508" width="11.5546875" customWidth="1"/>
    <col min="10509" max="10510" width="11.6640625" customWidth="1"/>
    <col min="10511" max="10511" width="11.5546875" customWidth="1"/>
    <col min="10512" max="10516" width="0" hidden="1" customWidth="1"/>
    <col min="10517" max="10517" width="11.6640625" customWidth="1"/>
    <col min="10518" max="10518" width="11.88671875" customWidth="1"/>
    <col min="10519" max="10519" width="9.5546875" customWidth="1"/>
    <col min="10520" max="10520" width="0" hidden="1" customWidth="1"/>
    <col min="10521" max="10521" width="16.5546875" customWidth="1"/>
    <col min="10756" max="10756" width="6.109375" customWidth="1"/>
    <col min="10757" max="10757" width="29.44140625" customWidth="1"/>
    <col min="10758" max="10758" width="19.109375" customWidth="1"/>
    <col min="10759" max="10759" width="10.109375" customWidth="1"/>
    <col min="10760" max="10760" width="10.6640625" customWidth="1"/>
    <col min="10761" max="10761" width="0" hidden="1" customWidth="1"/>
    <col min="10762" max="10762" width="11.5546875" customWidth="1"/>
    <col min="10763" max="10763" width="11.6640625" customWidth="1"/>
    <col min="10764" max="10764" width="11.5546875" customWidth="1"/>
    <col min="10765" max="10766" width="11.6640625" customWidth="1"/>
    <col min="10767" max="10767" width="11.5546875" customWidth="1"/>
    <col min="10768" max="10772" width="0" hidden="1" customWidth="1"/>
    <col min="10773" max="10773" width="11.6640625" customWidth="1"/>
    <col min="10774" max="10774" width="11.88671875" customWidth="1"/>
    <col min="10775" max="10775" width="9.5546875" customWidth="1"/>
    <col min="10776" max="10776" width="0" hidden="1" customWidth="1"/>
    <col min="10777" max="10777" width="16.5546875" customWidth="1"/>
    <col min="11012" max="11012" width="6.109375" customWidth="1"/>
    <col min="11013" max="11013" width="29.44140625" customWidth="1"/>
    <col min="11014" max="11014" width="19.109375" customWidth="1"/>
    <col min="11015" max="11015" width="10.109375" customWidth="1"/>
    <col min="11016" max="11016" width="10.6640625" customWidth="1"/>
    <col min="11017" max="11017" width="0" hidden="1" customWidth="1"/>
    <col min="11018" max="11018" width="11.5546875" customWidth="1"/>
    <col min="11019" max="11019" width="11.6640625" customWidth="1"/>
    <col min="11020" max="11020" width="11.5546875" customWidth="1"/>
    <col min="11021" max="11022" width="11.6640625" customWidth="1"/>
    <col min="11023" max="11023" width="11.5546875" customWidth="1"/>
    <col min="11024" max="11028" width="0" hidden="1" customWidth="1"/>
    <col min="11029" max="11029" width="11.6640625" customWidth="1"/>
    <col min="11030" max="11030" width="11.88671875" customWidth="1"/>
    <col min="11031" max="11031" width="9.5546875" customWidth="1"/>
    <col min="11032" max="11032" width="0" hidden="1" customWidth="1"/>
    <col min="11033" max="11033" width="16.5546875" customWidth="1"/>
    <col min="11268" max="11268" width="6.109375" customWidth="1"/>
    <col min="11269" max="11269" width="29.44140625" customWidth="1"/>
    <col min="11270" max="11270" width="19.109375" customWidth="1"/>
    <col min="11271" max="11271" width="10.109375" customWidth="1"/>
    <col min="11272" max="11272" width="10.6640625" customWidth="1"/>
    <col min="11273" max="11273" width="0" hidden="1" customWidth="1"/>
    <col min="11274" max="11274" width="11.5546875" customWidth="1"/>
    <col min="11275" max="11275" width="11.6640625" customWidth="1"/>
    <col min="11276" max="11276" width="11.5546875" customWidth="1"/>
    <col min="11277" max="11278" width="11.6640625" customWidth="1"/>
    <col min="11279" max="11279" width="11.5546875" customWidth="1"/>
    <col min="11280" max="11284" width="0" hidden="1" customWidth="1"/>
    <col min="11285" max="11285" width="11.6640625" customWidth="1"/>
    <col min="11286" max="11286" width="11.88671875" customWidth="1"/>
    <col min="11287" max="11287" width="9.5546875" customWidth="1"/>
    <col min="11288" max="11288" width="0" hidden="1" customWidth="1"/>
    <col min="11289" max="11289" width="16.5546875" customWidth="1"/>
    <col min="11524" max="11524" width="6.109375" customWidth="1"/>
    <col min="11525" max="11525" width="29.44140625" customWidth="1"/>
    <col min="11526" max="11526" width="19.109375" customWidth="1"/>
    <col min="11527" max="11527" width="10.109375" customWidth="1"/>
    <col min="11528" max="11528" width="10.6640625" customWidth="1"/>
    <col min="11529" max="11529" width="0" hidden="1" customWidth="1"/>
    <col min="11530" max="11530" width="11.5546875" customWidth="1"/>
    <col min="11531" max="11531" width="11.6640625" customWidth="1"/>
    <col min="11532" max="11532" width="11.5546875" customWidth="1"/>
    <col min="11533" max="11534" width="11.6640625" customWidth="1"/>
    <col min="11535" max="11535" width="11.5546875" customWidth="1"/>
    <col min="11536" max="11540" width="0" hidden="1" customWidth="1"/>
    <col min="11541" max="11541" width="11.6640625" customWidth="1"/>
    <col min="11542" max="11542" width="11.88671875" customWidth="1"/>
    <col min="11543" max="11543" width="9.5546875" customWidth="1"/>
    <col min="11544" max="11544" width="0" hidden="1" customWidth="1"/>
    <col min="11545" max="11545" width="16.5546875" customWidth="1"/>
    <col min="11780" max="11780" width="6.109375" customWidth="1"/>
    <col min="11781" max="11781" width="29.44140625" customWidth="1"/>
    <col min="11782" max="11782" width="19.109375" customWidth="1"/>
    <col min="11783" max="11783" width="10.109375" customWidth="1"/>
    <col min="11784" max="11784" width="10.6640625" customWidth="1"/>
    <col min="11785" max="11785" width="0" hidden="1" customWidth="1"/>
    <col min="11786" max="11786" width="11.5546875" customWidth="1"/>
    <col min="11787" max="11787" width="11.6640625" customWidth="1"/>
    <col min="11788" max="11788" width="11.5546875" customWidth="1"/>
    <col min="11789" max="11790" width="11.6640625" customWidth="1"/>
    <col min="11791" max="11791" width="11.5546875" customWidth="1"/>
    <col min="11792" max="11796" width="0" hidden="1" customWidth="1"/>
    <col min="11797" max="11797" width="11.6640625" customWidth="1"/>
    <col min="11798" max="11798" width="11.88671875" customWidth="1"/>
    <col min="11799" max="11799" width="9.5546875" customWidth="1"/>
    <col min="11800" max="11800" width="0" hidden="1" customWidth="1"/>
    <col min="11801" max="11801" width="16.5546875" customWidth="1"/>
    <col min="12036" max="12036" width="6.109375" customWidth="1"/>
    <col min="12037" max="12037" width="29.44140625" customWidth="1"/>
    <col min="12038" max="12038" width="19.109375" customWidth="1"/>
    <col min="12039" max="12039" width="10.109375" customWidth="1"/>
    <col min="12040" max="12040" width="10.6640625" customWidth="1"/>
    <col min="12041" max="12041" width="0" hidden="1" customWidth="1"/>
    <col min="12042" max="12042" width="11.5546875" customWidth="1"/>
    <col min="12043" max="12043" width="11.6640625" customWidth="1"/>
    <col min="12044" max="12044" width="11.5546875" customWidth="1"/>
    <col min="12045" max="12046" width="11.6640625" customWidth="1"/>
    <col min="12047" max="12047" width="11.5546875" customWidth="1"/>
    <col min="12048" max="12052" width="0" hidden="1" customWidth="1"/>
    <col min="12053" max="12053" width="11.6640625" customWidth="1"/>
    <col min="12054" max="12054" width="11.88671875" customWidth="1"/>
    <col min="12055" max="12055" width="9.5546875" customWidth="1"/>
    <col min="12056" max="12056" width="0" hidden="1" customWidth="1"/>
    <col min="12057" max="12057" width="16.5546875" customWidth="1"/>
    <col min="12292" max="12292" width="6.109375" customWidth="1"/>
    <col min="12293" max="12293" width="29.44140625" customWidth="1"/>
    <col min="12294" max="12294" width="19.109375" customWidth="1"/>
    <col min="12295" max="12295" width="10.109375" customWidth="1"/>
    <col min="12296" max="12296" width="10.6640625" customWidth="1"/>
    <col min="12297" max="12297" width="0" hidden="1" customWidth="1"/>
    <col min="12298" max="12298" width="11.5546875" customWidth="1"/>
    <col min="12299" max="12299" width="11.6640625" customWidth="1"/>
    <col min="12300" max="12300" width="11.5546875" customWidth="1"/>
    <col min="12301" max="12302" width="11.6640625" customWidth="1"/>
    <col min="12303" max="12303" width="11.5546875" customWidth="1"/>
    <col min="12304" max="12308" width="0" hidden="1" customWidth="1"/>
    <col min="12309" max="12309" width="11.6640625" customWidth="1"/>
    <col min="12310" max="12310" width="11.88671875" customWidth="1"/>
    <col min="12311" max="12311" width="9.5546875" customWidth="1"/>
    <col min="12312" max="12312" width="0" hidden="1" customWidth="1"/>
    <col min="12313" max="12313" width="16.5546875" customWidth="1"/>
    <col min="12548" max="12548" width="6.109375" customWidth="1"/>
    <col min="12549" max="12549" width="29.44140625" customWidth="1"/>
    <col min="12550" max="12550" width="19.109375" customWidth="1"/>
    <col min="12551" max="12551" width="10.109375" customWidth="1"/>
    <col min="12552" max="12552" width="10.6640625" customWidth="1"/>
    <col min="12553" max="12553" width="0" hidden="1" customWidth="1"/>
    <col min="12554" max="12554" width="11.5546875" customWidth="1"/>
    <col min="12555" max="12555" width="11.6640625" customWidth="1"/>
    <col min="12556" max="12556" width="11.5546875" customWidth="1"/>
    <col min="12557" max="12558" width="11.6640625" customWidth="1"/>
    <col min="12559" max="12559" width="11.5546875" customWidth="1"/>
    <col min="12560" max="12564" width="0" hidden="1" customWidth="1"/>
    <col min="12565" max="12565" width="11.6640625" customWidth="1"/>
    <col min="12566" max="12566" width="11.88671875" customWidth="1"/>
    <col min="12567" max="12567" width="9.5546875" customWidth="1"/>
    <col min="12568" max="12568" width="0" hidden="1" customWidth="1"/>
    <col min="12569" max="12569" width="16.5546875" customWidth="1"/>
    <col min="12804" max="12804" width="6.109375" customWidth="1"/>
    <col min="12805" max="12805" width="29.44140625" customWidth="1"/>
    <col min="12806" max="12806" width="19.109375" customWidth="1"/>
    <col min="12807" max="12807" width="10.109375" customWidth="1"/>
    <col min="12808" max="12808" width="10.6640625" customWidth="1"/>
    <col min="12809" max="12809" width="0" hidden="1" customWidth="1"/>
    <col min="12810" max="12810" width="11.5546875" customWidth="1"/>
    <col min="12811" max="12811" width="11.6640625" customWidth="1"/>
    <col min="12812" max="12812" width="11.5546875" customWidth="1"/>
    <col min="12813" max="12814" width="11.6640625" customWidth="1"/>
    <col min="12815" max="12815" width="11.5546875" customWidth="1"/>
    <col min="12816" max="12820" width="0" hidden="1" customWidth="1"/>
    <col min="12821" max="12821" width="11.6640625" customWidth="1"/>
    <col min="12822" max="12822" width="11.88671875" customWidth="1"/>
    <col min="12823" max="12823" width="9.5546875" customWidth="1"/>
    <col min="12824" max="12824" width="0" hidden="1" customWidth="1"/>
    <col min="12825" max="12825" width="16.5546875" customWidth="1"/>
    <col min="13060" max="13060" width="6.109375" customWidth="1"/>
    <col min="13061" max="13061" width="29.44140625" customWidth="1"/>
    <col min="13062" max="13062" width="19.109375" customWidth="1"/>
    <col min="13063" max="13063" width="10.109375" customWidth="1"/>
    <col min="13064" max="13064" width="10.6640625" customWidth="1"/>
    <col min="13065" max="13065" width="0" hidden="1" customWidth="1"/>
    <col min="13066" max="13066" width="11.5546875" customWidth="1"/>
    <col min="13067" max="13067" width="11.6640625" customWidth="1"/>
    <col min="13068" max="13068" width="11.5546875" customWidth="1"/>
    <col min="13069" max="13070" width="11.6640625" customWidth="1"/>
    <col min="13071" max="13071" width="11.5546875" customWidth="1"/>
    <col min="13072" max="13076" width="0" hidden="1" customWidth="1"/>
    <col min="13077" max="13077" width="11.6640625" customWidth="1"/>
    <col min="13078" max="13078" width="11.88671875" customWidth="1"/>
    <col min="13079" max="13079" width="9.5546875" customWidth="1"/>
    <col min="13080" max="13080" width="0" hidden="1" customWidth="1"/>
    <col min="13081" max="13081" width="16.5546875" customWidth="1"/>
    <col min="13316" max="13316" width="6.109375" customWidth="1"/>
    <col min="13317" max="13317" width="29.44140625" customWidth="1"/>
    <col min="13318" max="13318" width="19.109375" customWidth="1"/>
    <col min="13319" max="13319" width="10.109375" customWidth="1"/>
    <col min="13320" max="13320" width="10.6640625" customWidth="1"/>
    <col min="13321" max="13321" width="0" hidden="1" customWidth="1"/>
    <col min="13322" max="13322" width="11.5546875" customWidth="1"/>
    <col min="13323" max="13323" width="11.6640625" customWidth="1"/>
    <col min="13324" max="13324" width="11.5546875" customWidth="1"/>
    <col min="13325" max="13326" width="11.6640625" customWidth="1"/>
    <col min="13327" max="13327" width="11.5546875" customWidth="1"/>
    <col min="13328" max="13332" width="0" hidden="1" customWidth="1"/>
    <col min="13333" max="13333" width="11.6640625" customWidth="1"/>
    <col min="13334" max="13334" width="11.88671875" customWidth="1"/>
    <col min="13335" max="13335" width="9.5546875" customWidth="1"/>
    <col min="13336" max="13336" width="0" hidden="1" customWidth="1"/>
    <col min="13337" max="13337" width="16.5546875" customWidth="1"/>
    <col min="13572" max="13572" width="6.109375" customWidth="1"/>
    <col min="13573" max="13573" width="29.44140625" customWidth="1"/>
    <col min="13574" max="13574" width="19.109375" customWidth="1"/>
    <col min="13575" max="13575" width="10.109375" customWidth="1"/>
    <col min="13576" max="13576" width="10.6640625" customWidth="1"/>
    <col min="13577" max="13577" width="0" hidden="1" customWidth="1"/>
    <col min="13578" max="13578" width="11.5546875" customWidth="1"/>
    <col min="13579" max="13579" width="11.6640625" customWidth="1"/>
    <col min="13580" max="13580" width="11.5546875" customWidth="1"/>
    <col min="13581" max="13582" width="11.6640625" customWidth="1"/>
    <col min="13583" max="13583" width="11.5546875" customWidth="1"/>
    <col min="13584" max="13588" width="0" hidden="1" customWidth="1"/>
    <col min="13589" max="13589" width="11.6640625" customWidth="1"/>
    <col min="13590" max="13590" width="11.88671875" customWidth="1"/>
    <col min="13591" max="13591" width="9.5546875" customWidth="1"/>
    <col min="13592" max="13592" width="0" hidden="1" customWidth="1"/>
    <col min="13593" max="13593" width="16.5546875" customWidth="1"/>
    <col min="13828" max="13828" width="6.109375" customWidth="1"/>
    <col min="13829" max="13829" width="29.44140625" customWidth="1"/>
    <col min="13830" max="13830" width="19.109375" customWidth="1"/>
    <col min="13831" max="13831" width="10.109375" customWidth="1"/>
    <col min="13832" max="13832" width="10.6640625" customWidth="1"/>
    <col min="13833" max="13833" width="0" hidden="1" customWidth="1"/>
    <col min="13834" max="13834" width="11.5546875" customWidth="1"/>
    <col min="13835" max="13835" width="11.6640625" customWidth="1"/>
    <col min="13836" max="13836" width="11.5546875" customWidth="1"/>
    <col min="13837" max="13838" width="11.6640625" customWidth="1"/>
    <col min="13839" max="13839" width="11.5546875" customWidth="1"/>
    <col min="13840" max="13844" width="0" hidden="1" customWidth="1"/>
    <col min="13845" max="13845" width="11.6640625" customWidth="1"/>
    <col min="13846" max="13846" width="11.88671875" customWidth="1"/>
    <col min="13847" max="13847" width="9.5546875" customWidth="1"/>
    <col min="13848" max="13848" width="0" hidden="1" customWidth="1"/>
    <col min="13849" max="13849" width="16.5546875" customWidth="1"/>
    <col min="14084" max="14084" width="6.109375" customWidth="1"/>
    <col min="14085" max="14085" width="29.44140625" customWidth="1"/>
    <col min="14086" max="14086" width="19.109375" customWidth="1"/>
    <col min="14087" max="14087" width="10.109375" customWidth="1"/>
    <col min="14088" max="14088" width="10.6640625" customWidth="1"/>
    <col min="14089" max="14089" width="0" hidden="1" customWidth="1"/>
    <col min="14090" max="14090" width="11.5546875" customWidth="1"/>
    <col min="14091" max="14091" width="11.6640625" customWidth="1"/>
    <col min="14092" max="14092" width="11.5546875" customWidth="1"/>
    <col min="14093" max="14094" width="11.6640625" customWidth="1"/>
    <col min="14095" max="14095" width="11.5546875" customWidth="1"/>
    <col min="14096" max="14100" width="0" hidden="1" customWidth="1"/>
    <col min="14101" max="14101" width="11.6640625" customWidth="1"/>
    <col min="14102" max="14102" width="11.88671875" customWidth="1"/>
    <col min="14103" max="14103" width="9.5546875" customWidth="1"/>
    <col min="14104" max="14104" width="0" hidden="1" customWidth="1"/>
    <col min="14105" max="14105" width="16.5546875" customWidth="1"/>
    <col min="14340" max="14340" width="6.109375" customWidth="1"/>
    <col min="14341" max="14341" width="29.44140625" customWidth="1"/>
    <col min="14342" max="14342" width="19.109375" customWidth="1"/>
    <col min="14343" max="14343" width="10.109375" customWidth="1"/>
    <col min="14344" max="14344" width="10.6640625" customWidth="1"/>
    <col min="14345" max="14345" width="0" hidden="1" customWidth="1"/>
    <col min="14346" max="14346" width="11.5546875" customWidth="1"/>
    <col min="14347" max="14347" width="11.6640625" customWidth="1"/>
    <col min="14348" max="14348" width="11.5546875" customWidth="1"/>
    <col min="14349" max="14350" width="11.6640625" customWidth="1"/>
    <col min="14351" max="14351" width="11.5546875" customWidth="1"/>
    <col min="14352" max="14356" width="0" hidden="1" customWidth="1"/>
    <col min="14357" max="14357" width="11.6640625" customWidth="1"/>
    <col min="14358" max="14358" width="11.88671875" customWidth="1"/>
    <col min="14359" max="14359" width="9.5546875" customWidth="1"/>
    <col min="14360" max="14360" width="0" hidden="1" customWidth="1"/>
    <col min="14361" max="14361" width="16.5546875" customWidth="1"/>
    <col min="14596" max="14596" width="6.109375" customWidth="1"/>
    <col min="14597" max="14597" width="29.44140625" customWidth="1"/>
    <col min="14598" max="14598" width="19.109375" customWidth="1"/>
    <col min="14599" max="14599" width="10.109375" customWidth="1"/>
    <col min="14600" max="14600" width="10.6640625" customWidth="1"/>
    <col min="14601" max="14601" width="0" hidden="1" customWidth="1"/>
    <col min="14602" max="14602" width="11.5546875" customWidth="1"/>
    <col min="14603" max="14603" width="11.6640625" customWidth="1"/>
    <col min="14604" max="14604" width="11.5546875" customWidth="1"/>
    <col min="14605" max="14606" width="11.6640625" customWidth="1"/>
    <col min="14607" max="14607" width="11.5546875" customWidth="1"/>
    <col min="14608" max="14612" width="0" hidden="1" customWidth="1"/>
    <col min="14613" max="14613" width="11.6640625" customWidth="1"/>
    <col min="14614" max="14614" width="11.88671875" customWidth="1"/>
    <col min="14615" max="14615" width="9.5546875" customWidth="1"/>
    <col min="14616" max="14616" width="0" hidden="1" customWidth="1"/>
    <col min="14617" max="14617" width="16.5546875" customWidth="1"/>
    <col min="14852" max="14852" width="6.109375" customWidth="1"/>
    <col min="14853" max="14853" width="29.44140625" customWidth="1"/>
    <col min="14854" max="14854" width="19.109375" customWidth="1"/>
    <col min="14855" max="14855" width="10.109375" customWidth="1"/>
    <col min="14856" max="14856" width="10.6640625" customWidth="1"/>
    <col min="14857" max="14857" width="0" hidden="1" customWidth="1"/>
    <col min="14858" max="14858" width="11.5546875" customWidth="1"/>
    <col min="14859" max="14859" width="11.6640625" customWidth="1"/>
    <col min="14860" max="14860" width="11.5546875" customWidth="1"/>
    <col min="14861" max="14862" width="11.6640625" customWidth="1"/>
    <col min="14863" max="14863" width="11.5546875" customWidth="1"/>
    <col min="14864" max="14868" width="0" hidden="1" customWidth="1"/>
    <col min="14869" max="14869" width="11.6640625" customWidth="1"/>
    <col min="14870" max="14870" width="11.88671875" customWidth="1"/>
    <col min="14871" max="14871" width="9.5546875" customWidth="1"/>
    <col min="14872" max="14872" width="0" hidden="1" customWidth="1"/>
    <col min="14873" max="14873" width="16.5546875" customWidth="1"/>
    <col min="15108" max="15108" width="6.109375" customWidth="1"/>
    <col min="15109" max="15109" width="29.44140625" customWidth="1"/>
    <col min="15110" max="15110" width="19.109375" customWidth="1"/>
    <col min="15111" max="15111" width="10.109375" customWidth="1"/>
    <col min="15112" max="15112" width="10.6640625" customWidth="1"/>
    <col min="15113" max="15113" width="0" hidden="1" customWidth="1"/>
    <col min="15114" max="15114" width="11.5546875" customWidth="1"/>
    <col min="15115" max="15115" width="11.6640625" customWidth="1"/>
    <col min="15116" max="15116" width="11.5546875" customWidth="1"/>
    <col min="15117" max="15118" width="11.6640625" customWidth="1"/>
    <col min="15119" max="15119" width="11.5546875" customWidth="1"/>
    <col min="15120" max="15124" width="0" hidden="1" customWidth="1"/>
    <col min="15125" max="15125" width="11.6640625" customWidth="1"/>
    <col min="15126" max="15126" width="11.88671875" customWidth="1"/>
    <col min="15127" max="15127" width="9.5546875" customWidth="1"/>
    <col min="15128" max="15128" width="0" hidden="1" customWidth="1"/>
    <col min="15129" max="15129" width="16.5546875" customWidth="1"/>
    <col min="15364" max="15364" width="6.109375" customWidth="1"/>
    <col min="15365" max="15365" width="29.44140625" customWidth="1"/>
    <col min="15366" max="15366" width="19.109375" customWidth="1"/>
    <col min="15367" max="15367" width="10.109375" customWidth="1"/>
    <col min="15368" max="15368" width="10.6640625" customWidth="1"/>
    <col min="15369" max="15369" width="0" hidden="1" customWidth="1"/>
    <col min="15370" max="15370" width="11.5546875" customWidth="1"/>
    <col min="15371" max="15371" width="11.6640625" customWidth="1"/>
    <col min="15372" max="15372" width="11.5546875" customWidth="1"/>
    <col min="15373" max="15374" width="11.6640625" customWidth="1"/>
    <col min="15375" max="15375" width="11.5546875" customWidth="1"/>
    <col min="15376" max="15380" width="0" hidden="1" customWidth="1"/>
    <col min="15381" max="15381" width="11.6640625" customWidth="1"/>
    <col min="15382" max="15382" width="11.88671875" customWidth="1"/>
    <col min="15383" max="15383" width="9.5546875" customWidth="1"/>
    <col min="15384" max="15384" width="0" hidden="1" customWidth="1"/>
    <col min="15385" max="15385" width="16.5546875" customWidth="1"/>
    <col min="15620" max="15620" width="6.109375" customWidth="1"/>
    <col min="15621" max="15621" width="29.44140625" customWidth="1"/>
    <col min="15622" max="15622" width="19.109375" customWidth="1"/>
    <col min="15623" max="15623" width="10.109375" customWidth="1"/>
    <col min="15624" max="15624" width="10.6640625" customWidth="1"/>
    <col min="15625" max="15625" width="0" hidden="1" customWidth="1"/>
    <col min="15626" max="15626" width="11.5546875" customWidth="1"/>
    <col min="15627" max="15627" width="11.6640625" customWidth="1"/>
    <col min="15628" max="15628" width="11.5546875" customWidth="1"/>
    <col min="15629" max="15630" width="11.6640625" customWidth="1"/>
    <col min="15631" max="15631" width="11.5546875" customWidth="1"/>
    <col min="15632" max="15636" width="0" hidden="1" customWidth="1"/>
    <col min="15637" max="15637" width="11.6640625" customWidth="1"/>
    <col min="15638" max="15638" width="11.88671875" customWidth="1"/>
    <col min="15639" max="15639" width="9.5546875" customWidth="1"/>
    <col min="15640" max="15640" width="0" hidden="1" customWidth="1"/>
    <col min="15641" max="15641" width="16.5546875" customWidth="1"/>
    <col min="15876" max="15876" width="6.109375" customWidth="1"/>
    <col min="15877" max="15877" width="29.44140625" customWidth="1"/>
    <col min="15878" max="15878" width="19.109375" customWidth="1"/>
    <col min="15879" max="15879" width="10.109375" customWidth="1"/>
    <col min="15880" max="15880" width="10.6640625" customWidth="1"/>
    <col min="15881" max="15881" width="0" hidden="1" customWidth="1"/>
    <col min="15882" max="15882" width="11.5546875" customWidth="1"/>
    <col min="15883" max="15883" width="11.6640625" customWidth="1"/>
    <col min="15884" max="15884" width="11.5546875" customWidth="1"/>
    <col min="15885" max="15886" width="11.6640625" customWidth="1"/>
    <col min="15887" max="15887" width="11.5546875" customWidth="1"/>
    <col min="15888" max="15892" width="0" hidden="1" customWidth="1"/>
    <col min="15893" max="15893" width="11.6640625" customWidth="1"/>
    <col min="15894" max="15894" width="11.88671875" customWidth="1"/>
    <col min="15895" max="15895" width="9.5546875" customWidth="1"/>
    <col min="15896" max="15896" width="0" hidden="1" customWidth="1"/>
    <col min="15897" max="15897" width="16.5546875" customWidth="1"/>
    <col min="16132" max="16132" width="6.109375" customWidth="1"/>
    <col min="16133" max="16133" width="29.44140625" customWidth="1"/>
    <col min="16134" max="16134" width="19.109375" customWidth="1"/>
    <col min="16135" max="16135" width="10.109375" customWidth="1"/>
    <col min="16136" max="16136" width="10.6640625" customWidth="1"/>
    <col min="16137" max="16137" width="0" hidden="1" customWidth="1"/>
    <col min="16138" max="16138" width="11.5546875" customWidth="1"/>
    <col min="16139" max="16139" width="11.6640625" customWidth="1"/>
    <col min="16140" max="16140" width="11.5546875" customWidth="1"/>
    <col min="16141" max="16142" width="11.6640625" customWidth="1"/>
    <col min="16143" max="16143" width="11.5546875" customWidth="1"/>
    <col min="16144" max="16148" width="0" hidden="1" customWidth="1"/>
    <col min="16149" max="16149" width="11.6640625" customWidth="1"/>
    <col min="16150" max="16150" width="11.88671875" customWidth="1"/>
    <col min="16151" max="16151" width="9.5546875" customWidth="1"/>
    <col min="16152" max="16152" width="0" hidden="1" customWidth="1"/>
    <col min="16153" max="16153" width="16.5546875" customWidth="1"/>
  </cols>
  <sheetData>
    <row r="1" spans="1:30" s="31" customFormat="1" ht="21">
      <c r="A1" s="404" t="s">
        <v>190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</row>
    <row r="2" spans="1:30" s="31" customFormat="1" ht="12.7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1"/>
    </row>
    <row r="3" spans="1:30" s="31" customFormat="1" ht="15.6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</row>
    <row r="4" spans="1:30" s="31" customFormat="1" ht="16.2" thickBo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</row>
    <row r="5" spans="1:30" ht="33.75" customHeight="1" thickBot="1">
      <c r="A5" s="387" t="s">
        <v>46</v>
      </c>
      <c r="B5" s="436" t="s">
        <v>162</v>
      </c>
      <c r="C5" s="438" t="s">
        <v>97</v>
      </c>
      <c r="D5" s="413" t="s">
        <v>88</v>
      </c>
      <c r="E5" s="445" t="s">
        <v>137</v>
      </c>
      <c r="F5" s="370" t="s">
        <v>55</v>
      </c>
      <c r="G5" s="375" t="s">
        <v>18</v>
      </c>
      <c r="H5" s="380"/>
      <c r="I5" s="380"/>
      <c r="J5" s="380"/>
      <c r="K5" s="380"/>
      <c r="L5" s="380"/>
      <c r="M5" s="376"/>
      <c r="N5" s="375" t="s">
        <v>115</v>
      </c>
      <c r="O5" s="380"/>
      <c r="P5" s="380"/>
      <c r="Q5" s="380"/>
      <c r="R5" s="376"/>
      <c r="S5" s="375" t="s">
        <v>116</v>
      </c>
      <c r="T5" s="380"/>
      <c r="U5" s="255"/>
      <c r="V5" s="375" t="s">
        <v>220</v>
      </c>
      <c r="W5" s="380"/>
      <c r="X5" s="376"/>
      <c r="Y5" s="389" t="s">
        <v>56</v>
      </c>
      <c r="Z5" s="390"/>
      <c r="AA5" s="391"/>
      <c r="AB5" s="375" t="s">
        <v>95</v>
      </c>
      <c r="AC5" s="376"/>
      <c r="AD5" s="441" t="s">
        <v>57</v>
      </c>
    </row>
    <row r="6" spans="1:30" ht="16.2" thickBot="1">
      <c r="A6" s="444"/>
      <c r="B6" s="437"/>
      <c r="C6" s="439"/>
      <c r="D6" s="440"/>
      <c r="E6" s="446"/>
      <c r="F6" s="416"/>
      <c r="G6" s="140">
        <v>170</v>
      </c>
      <c r="H6" s="141">
        <v>128</v>
      </c>
      <c r="I6" s="140">
        <v>85</v>
      </c>
      <c r="J6" s="140">
        <v>85</v>
      </c>
      <c r="K6" s="140">
        <v>43</v>
      </c>
      <c r="L6" s="142">
        <v>43</v>
      </c>
      <c r="M6" s="142">
        <v>43</v>
      </c>
      <c r="N6" s="142">
        <v>240</v>
      </c>
      <c r="O6" s="142">
        <v>180</v>
      </c>
      <c r="P6" s="142">
        <v>156</v>
      </c>
      <c r="Q6" s="140">
        <v>120</v>
      </c>
      <c r="R6" s="140">
        <v>55</v>
      </c>
      <c r="S6" s="140">
        <v>60</v>
      </c>
      <c r="T6" s="140">
        <v>30</v>
      </c>
      <c r="U6" s="370" t="s">
        <v>219</v>
      </c>
      <c r="V6" s="140">
        <v>1700</v>
      </c>
      <c r="W6" s="123">
        <v>1400</v>
      </c>
      <c r="X6" s="370" t="s">
        <v>223</v>
      </c>
      <c r="Y6" s="143">
        <v>30</v>
      </c>
      <c r="Z6" s="124">
        <v>1</v>
      </c>
      <c r="AA6" s="124">
        <v>1</v>
      </c>
      <c r="AB6" s="140">
        <v>10</v>
      </c>
      <c r="AC6" s="370" t="s">
        <v>87</v>
      </c>
      <c r="AD6" s="442"/>
    </row>
    <row r="7" spans="1:30" ht="96" customHeight="1" thickBot="1">
      <c r="A7" s="444"/>
      <c r="B7" s="437"/>
      <c r="C7" s="439"/>
      <c r="D7" s="440"/>
      <c r="E7" s="447"/>
      <c r="F7" s="417"/>
      <c r="G7" s="115" t="s">
        <v>109</v>
      </c>
      <c r="H7" s="103" t="s">
        <v>111</v>
      </c>
      <c r="I7" s="103" t="s">
        <v>112</v>
      </c>
      <c r="J7" s="103" t="s">
        <v>189</v>
      </c>
      <c r="K7" s="139" t="s">
        <v>123</v>
      </c>
      <c r="L7" s="102" t="s">
        <v>114</v>
      </c>
      <c r="M7" s="103" t="s">
        <v>122</v>
      </c>
      <c r="N7" s="196" t="s">
        <v>109</v>
      </c>
      <c r="O7" s="103" t="s">
        <v>111</v>
      </c>
      <c r="P7" s="150" t="s">
        <v>188</v>
      </c>
      <c r="Q7" s="103" t="s">
        <v>216</v>
      </c>
      <c r="R7" s="103" t="s">
        <v>187</v>
      </c>
      <c r="S7" s="254" t="s">
        <v>217</v>
      </c>
      <c r="T7" s="103" t="s">
        <v>218</v>
      </c>
      <c r="U7" s="386"/>
      <c r="V7" s="103" t="s">
        <v>222</v>
      </c>
      <c r="W7" s="103" t="s">
        <v>221</v>
      </c>
      <c r="X7" s="386"/>
      <c r="Y7" s="150" t="s">
        <v>61</v>
      </c>
      <c r="Z7" s="150" t="s">
        <v>62</v>
      </c>
      <c r="AA7" s="150" t="s">
        <v>175</v>
      </c>
      <c r="AB7" s="178" t="s">
        <v>86</v>
      </c>
      <c r="AC7" s="386"/>
      <c r="AD7" s="443"/>
    </row>
    <row r="8" spans="1:30" s="6" customFormat="1" ht="13.5" customHeight="1">
      <c r="A8" s="179" t="s">
        <v>63</v>
      </c>
      <c r="B8" s="180" t="s">
        <v>64</v>
      </c>
      <c r="C8" s="181" t="s">
        <v>67</v>
      </c>
      <c r="D8" s="181" t="s">
        <v>70</v>
      </c>
      <c r="E8" s="182" t="s">
        <v>138</v>
      </c>
      <c r="F8" s="182" t="s">
        <v>139</v>
      </c>
      <c r="G8" s="182" t="s">
        <v>140</v>
      </c>
      <c r="H8" s="182" t="s">
        <v>141</v>
      </c>
      <c r="I8" s="182" t="s">
        <v>142</v>
      </c>
      <c r="J8" s="182" t="s">
        <v>143</v>
      </c>
      <c r="K8" s="182" t="s">
        <v>144</v>
      </c>
      <c r="L8" s="182" t="s">
        <v>145</v>
      </c>
      <c r="M8" s="182" t="s">
        <v>146</v>
      </c>
      <c r="N8" s="182" t="s">
        <v>147</v>
      </c>
      <c r="O8" s="182" t="s">
        <v>148</v>
      </c>
      <c r="P8" s="182" t="s">
        <v>149</v>
      </c>
      <c r="Q8" s="182" t="s">
        <v>150</v>
      </c>
      <c r="R8" s="182" t="s">
        <v>151</v>
      </c>
      <c r="S8" s="182" t="s">
        <v>152</v>
      </c>
      <c r="T8" s="182" t="s">
        <v>153</v>
      </c>
      <c r="U8" s="182" t="s">
        <v>161</v>
      </c>
      <c r="V8" s="182" t="s">
        <v>154</v>
      </c>
      <c r="W8" s="182" t="s">
        <v>155</v>
      </c>
      <c r="X8" s="182" t="s">
        <v>11</v>
      </c>
      <c r="Y8" s="182" t="s">
        <v>156</v>
      </c>
      <c r="Z8" s="182" t="s">
        <v>157</v>
      </c>
      <c r="AA8" s="182" t="s">
        <v>158</v>
      </c>
      <c r="AB8" s="182" t="s">
        <v>159</v>
      </c>
      <c r="AC8" s="182" t="s">
        <v>160</v>
      </c>
      <c r="AD8" s="183" t="s">
        <v>176</v>
      </c>
    </row>
    <row r="9" spans="1:30" ht="30" customHeight="1">
      <c r="A9" s="184">
        <v>1</v>
      </c>
      <c r="B9" s="185"/>
      <c r="C9" s="185"/>
      <c r="D9" s="186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7"/>
    </row>
    <row r="10" spans="1:30" ht="30" customHeight="1">
      <c r="A10" s="184">
        <v>2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</row>
    <row r="11" spans="1:30" ht="30" customHeight="1">
      <c r="A11" s="184">
        <v>3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</row>
    <row r="12" spans="1:30" ht="30" customHeight="1">
      <c r="A12" s="184">
        <v>4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</row>
    <row r="13" spans="1:30" ht="30" customHeight="1">
      <c r="A13" s="184">
        <v>5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</row>
    <row r="14" spans="1:30" ht="30" customHeight="1">
      <c r="A14" s="184">
        <v>6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</row>
    <row r="15" spans="1:30" ht="30" customHeight="1">
      <c r="A15" s="184">
        <v>7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</row>
    <row r="16" spans="1:30" ht="30" customHeight="1">
      <c r="A16" s="184">
        <v>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</row>
    <row r="17" spans="1:30" ht="30" customHeight="1">
      <c r="A17" s="184">
        <v>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</row>
    <row r="18" spans="1:30" ht="30" customHeight="1">
      <c r="A18" s="184">
        <v>10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30" customHeight="1">
      <c r="A19" s="184">
        <v>11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</row>
    <row r="20" spans="1:30" ht="30" customHeight="1">
      <c r="A20" s="184">
        <v>12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</row>
    <row r="21" spans="1:30" ht="30" customHeight="1">
      <c r="A21" s="184">
        <v>13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</row>
    <row r="22" spans="1:30" ht="30" customHeight="1">
      <c r="A22" s="184">
        <v>14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9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</row>
    <row r="23" spans="1:30" ht="30" customHeight="1">
      <c r="A23" s="184">
        <v>15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</row>
    <row r="24" spans="1:30" ht="30" customHeight="1">
      <c r="A24" s="184">
        <v>16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</row>
    <row r="25" spans="1:30" ht="30" customHeight="1">
      <c r="A25" s="184">
        <v>17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</row>
    <row r="26" spans="1:30" ht="30" customHeight="1">
      <c r="A26" s="184">
        <v>18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</row>
    <row r="27" spans="1:30" ht="30" customHeight="1">
      <c r="A27" s="184">
        <v>19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</row>
    <row r="28" spans="1:30" ht="30" customHeight="1">
      <c r="A28" s="184">
        <v>20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</row>
    <row r="29" spans="1:30" ht="30" customHeight="1">
      <c r="A29" s="184">
        <v>21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</row>
    <row r="30" spans="1:30" ht="30" customHeight="1">
      <c r="A30" s="184">
        <v>22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</row>
    <row r="31" spans="1:30" ht="30" customHeight="1">
      <c r="A31" s="184">
        <v>23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</row>
    <row r="32" spans="1:30" ht="30" customHeight="1">
      <c r="A32" s="184">
        <v>24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</row>
    <row r="33" spans="1:30" ht="30" customHeight="1">
      <c r="A33" s="184">
        <v>25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7"/>
    </row>
  </sheetData>
  <sheetProtection algorithmName="SHA-512" hashValue="8y98UvvvW8XoeRES4E/FJmRBSTPKQaWEDdmGgANqN58Pjufzfr6UuKntI5R6NL50IsaVZFO/WEz/mTwEs8uXUg==" saltValue="qt/SMdcmm0C/nq2n8DdvBQ==" spinCount="100000" sheet="1" objects="1" scenarios="1"/>
  <mergeCells count="17">
    <mergeCell ref="A1:AD1"/>
    <mergeCell ref="Y5:AA5"/>
    <mergeCell ref="AB5:AC5"/>
    <mergeCell ref="AD5:AD7"/>
    <mergeCell ref="X6:X7"/>
    <mergeCell ref="AC6:AC7"/>
    <mergeCell ref="A5:A7"/>
    <mergeCell ref="G5:M5"/>
    <mergeCell ref="N5:R5"/>
    <mergeCell ref="E5:E7"/>
    <mergeCell ref="F5:F7"/>
    <mergeCell ref="S5:T5"/>
    <mergeCell ref="U6:U7"/>
    <mergeCell ref="V5:X5"/>
    <mergeCell ref="B5:B7"/>
    <mergeCell ref="C5:C7"/>
    <mergeCell ref="D5:D7"/>
  </mergeCells>
  <pageMargins left="0.25" right="0.25" top="0.75" bottom="0.75" header="0.3" footer="0.3"/>
  <pageSetup paperSize="9" scale="4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/>
    <pageSetUpPr fitToPage="1"/>
  </sheetPr>
  <dimension ref="A1:I26"/>
  <sheetViews>
    <sheetView workbookViewId="0">
      <selection activeCell="K16" sqref="K16"/>
    </sheetView>
  </sheetViews>
  <sheetFormatPr defaultRowHeight="13.2"/>
  <cols>
    <col min="2" max="2" width="38.6640625" customWidth="1"/>
    <col min="4" max="4" width="2.44140625" customWidth="1"/>
    <col min="5" max="5" width="11" customWidth="1"/>
    <col min="6" max="6" width="14.88671875" customWidth="1"/>
    <col min="7" max="7" width="6.33203125" customWidth="1"/>
    <col min="8" max="8" width="1.109375" customWidth="1"/>
    <col min="9" max="9" width="10.44140625" customWidth="1"/>
  </cols>
  <sheetData>
    <row r="1" spans="1:9">
      <c r="A1" s="449" t="s">
        <v>83</v>
      </c>
      <c r="B1" s="449"/>
      <c r="C1" s="449"/>
      <c r="D1" s="449"/>
      <c r="E1" s="449"/>
      <c r="F1" s="449"/>
      <c r="G1" s="449"/>
      <c r="H1" s="449"/>
      <c r="I1" s="449"/>
    </row>
    <row r="2" spans="1:9">
      <c r="A2" s="449"/>
      <c r="B2" s="449"/>
      <c r="C2" s="449"/>
      <c r="D2" s="449"/>
      <c r="E2" s="449"/>
      <c r="F2" s="449"/>
      <c r="G2" s="449"/>
      <c r="H2" s="449"/>
      <c r="I2" s="449"/>
    </row>
    <row r="3" spans="1:9" ht="18" customHeight="1">
      <c r="A3" s="448" t="s">
        <v>164</v>
      </c>
      <c r="B3" s="448"/>
      <c r="C3" s="448"/>
      <c r="D3" s="448"/>
      <c r="E3" s="448"/>
      <c r="F3" s="448"/>
      <c r="G3" s="448"/>
      <c r="H3" s="448"/>
      <c r="I3" s="448"/>
    </row>
    <row r="4" spans="1:9">
      <c r="A4" s="35"/>
      <c r="B4" s="35"/>
      <c r="C4" s="35"/>
      <c r="D4" s="35"/>
      <c r="E4" s="35"/>
      <c r="F4" s="35"/>
      <c r="G4" s="35"/>
      <c r="H4" s="35"/>
      <c r="I4" s="35"/>
    </row>
    <row r="5" spans="1:9" ht="13.8" thickBot="1">
      <c r="A5" s="35" t="s">
        <v>79</v>
      </c>
      <c r="B5" s="35"/>
      <c r="C5" s="35"/>
      <c r="D5" s="35"/>
      <c r="E5" s="35" t="s">
        <v>78</v>
      </c>
      <c r="F5" s="511"/>
      <c r="G5" s="511"/>
      <c r="H5" s="511"/>
      <c r="I5" s="511"/>
    </row>
    <row r="6" spans="1:9" ht="30" customHeight="1" thickBot="1">
      <c r="A6" s="464" t="s">
        <v>80</v>
      </c>
      <c r="B6" s="465"/>
      <c r="C6" s="462" t="s">
        <v>3</v>
      </c>
      <c r="D6" s="462"/>
      <c r="E6" s="462"/>
      <c r="F6" s="462"/>
      <c r="G6" s="462"/>
      <c r="H6" s="462"/>
      <c r="I6" s="463"/>
    </row>
    <row r="7" spans="1:9" ht="30" customHeight="1" thickBot="1">
      <c r="A7" s="47" t="s">
        <v>63</v>
      </c>
      <c r="B7" s="46" t="s">
        <v>127</v>
      </c>
      <c r="C7" s="512"/>
      <c r="D7" s="512"/>
      <c r="E7" s="512"/>
      <c r="F7" s="512"/>
      <c r="G7" s="512"/>
      <c r="H7" s="512"/>
      <c r="I7" s="513"/>
    </row>
    <row r="8" spans="1:9" ht="30" customHeight="1" thickBot="1">
      <c r="A8" s="466" t="s">
        <v>64</v>
      </c>
      <c r="B8" s="36" t="s">
        <v>81</v>
      </c>
      <c r="C8" s="456">
        <v>0</v>
      </c>
      <c r="D8" s="457"/>
      <c r="E8" s="457"/>
      <c r="F8" s="457"/>
      <c r="G8" s="457"/>
      <c r="H8" s="457"/>
      <c r="I8" s="458"/>
    </row>
    <row r="9" spans="1:9" ht="30" customHeight="1" thickBot="1">
      <c r="A9" s="467"/>
      <c r="B9" s="127" t="s">
        <v>163</v>
      </c>
      <c r="C9" s="39" t="s">
        <v>1</v>
      </c>
      <c r="D9" s="44" t="s">
        <v>65</v>
      </c>
      <c r="E9" s="40" t="s">
        <v>82</v>
      </c>
      <c r="F9" s="459" t="s">
        <v>3</v>
      </c>
      <c r="G9" s="460"/>
      <c r="H9" s="460"/>
      <c r="I9" s="461"/>
    </row>
    <row r="10" spans="1:9" ht="30" customHeight="1">
      <c r="A10" s="467"/>
      <c r="B10" s="128" t="s">
        <v>109</v>
      </c>
      <c r="C10" s="132">
        <v>170</v>
      </c>
      <c r="D10" s="45" t="s">
        <v>65</v>
      </c>
      <c r="E10" s="76"/>
      <c r="F10" s="514">
        <f t="shared" ref="F10:F16" si="0">C10*E10</f>
        <v>0</v>
      </c>
      <c r="G10" s="515"/>
      <c r="H10" s="515"/>
      <c r="I10" s="516"/>
    </row>
    <row r="11" spans="1:9" ht="30" customHeight="1">
      <c r="A11" s="467"/>
      <c r="B11" s="129" t="s">
        <v>172</v>
      </c>
      <c r="C11" s="121">
        <v>128</v>
      </c>
      <c r="D11" s="38" t="s">
        <v>65</v>
      </c>
      <c r="E11" s="77"/>
      <c r="F11" s="517">
        <f t="shared" si="0"/>
        <v>0</v>
      </c>
      <c r="G11" s="506"/>
      <c r="H11" s="506"/>
      <c r="I11" s="507"/>
    </row>
    <row r="12" spans="1:9" ht="30" customHeight="1">
      <c r="A12" s="467"/>
      <c r="B12" s="129" t="s">
        <v>173</v>
      </c>
      <c r="C12" s="121">
        <v>85</v>
      </c>
      <c r="D12" s="38" t="s">
        <v>65</v>
      </c>
      <c r="E12" s="77"/>
      <c r="F12" s="517">
        <f t="shared" si="0"/>
        <v>0</v>
      </c>
      <c r="G12" s="506"/>
      <c r="H12" s="506"/>
      <c r="I12" s="507"/>
    </row>
    <row r="13" spans="1:9" ht="30" customHeight="1">
      <c r="A13" s="467"/>
      <c r="B13" s="245" t="s">
        <v>181</v>
      </c>
      <c r="C13" s="121">
        <v>85</v>
      </c>
      <c r="D13" s="38" t="s">
        <v>65</v>
      </c>
      <c r="E13" s="77"/>
      <c r="F13" s="517">
        <f t="shared" si="0"/>
        <v>0</v>
      </c>
      <c r="G13" s="506"/>
      <c r="H13" s="506"/>
      <c r="I13" s="507"/>
    </row>
    <row r="14" spans="1:9" ht="30" customHeight="1">
      <c r="A14" s="467"/>
      <c r="B14" s="130" t="s">
        <v>91</v>
      </c>
      <c r="C14" s="121">
        <v>43</v>
      </c>
      <c r="D14" s="38" t="s">
        <v>65</v>
      </c>
      <c r="E14" s="77"/>
      <c r="F14" s="517">
        <f t="shared" si="0"/>
        <v>0</v>
      </c>
      <c r="G14" s="506"/>
      <c r="H14" s="506"/>
      <c r="I14" s="507"/>
    </row>
    <row r="15" spans="1:9" ht="30" customHeight="1">
      <c r="A15" s="467"/>
      <c r="B15" s="131" t="s">
        <v>92</v>
      </c>
      <c r="C15" s="134">
        <v>43</v>
      </c>
      <c r="D15" s="38" t="s">
        <v>65</v>
      </c>
      <c r="E15" s="78"/>
      <c r="F15" s="517">
        <f t="shared" ref="F15" si="1">C15*E15</f>
        <v>0</v>
      </c>
      <c r="G15" s="506"/>
      <c r="H15" s="506"/>
      <c r="I15" s="507"/>
    </row>
    <row r="16" spans="1:9" ht="30" customHeight="1" thickBot="1">
      <c r="A16" s="467"/>
      <c r="B16" s="131" t="s">
        <v>93</v>
      </c>
      <c r="C16" s="122">
        <v>43</v>
      </c>
      <c r="D16" s="48" t="s">
        <v>65</v>
      </c>
      <c r="E16" s="133"/>
      <c r="F16" s="508">
        <f t="shared" si="0"/>
        <v>0</v>
      </c>
      <c r="G16" s="509"/>
      <c r="H16" s="509"/>
      <c r="I16" s="510"/>
    </row>
    <row r="17" spans="1:9" ht="30" customHeight="1" thickBot="1">
      <c r="A17" s="468"/>
      <c r="B17" s="483" t="s">
        <v>66</v>
      </c>
      <c r="C17" s="484"/>
      <c r="D17" s="484"/>
      <c r="E17" s="485"/>
      <c r="F17" s="86">
        <f>SUM(F10:H16)</f>
        <v>0</v>
      </c>
      <c r="G17" s="469">
        <f>C8</f>
        <v>0</v>
      </c>
      <c r="H17" s="470"/>
      <c r="I17" s="87">
        <f>F17*G17</f>
        <v>0</v>
      </c>
    </row>
    <row r="18" spans="1:9" ht="30" customHeight="1" thickBot="1">
      <c r="A18" s="450" t="s">
        <v>67</v>
      </c>
      <c r="B18" s="453" t="s">
        <v>68</v>
      </c>
      <c r="C18" s="39" t="s">
        <v>1</v>
      </c>
      <c r="D18" s="44" t="s">
        <v>65</v>
      </c>
      <c r="E18" s="40" t="s">
        <v>82</v>
      </c>
      <c r="F18" s="459" t="s">
        <v>3</v>
      </c>
      <c r="G18" s="460"/>
      <c r="H18" s="460"/>
      <c r="I18" s="461"/>
    </row>
    <row r="19" spans="1:9" ht="30" customHeight="1">
      <c r="A19" s="451"/>
      <c r="B19" s="454"/>
      <c r="C19" s="173">
        <v>30</v>
      </c>
      <c r="D19" s="37" t="s">
        <v>65</v>
      </c>
      <c r="E19" s="79"/>
      <c r="F19" s="471">
        <f>E19*C19</f>
        <v>0</v>
      </c>
      <c r="G19" s="472"/>
      <c r="H19" s="472"/>
      <c r="I19" s="473"/>
    </row>
    <row r="20" spans="1:9" ht="30" customHeight="1">
      <c r="A20" s="451"/>
      <c r="B20" s="454"/>
      <c r="C20" s="121">
        <v>1</v>
      </c>
      <c r="D20" s="38" t="s">
        <v>65</v>
      </c>
      <c r="E20" s="195"/>
      <c r="F20" s="506">
        <f>E20*C20</f>
        <v>0</v>
      </c>
      <c r="G20" s="506"/>
      <c r="H20" s="506"/>
      <c r="I20" s="507"/>
    </row>
    <row r="21" spans="1:9" ht="30" customHeight="1" thickBot="1">
      <c r="A21" s="451"/>
      <c r="B21" s="454"/>
      <c r="C21" s="174">
        <v>1</v>
      </c>
      <c r="D21" s="193" t="s">
        <v>65</v>
      </c>
      <c r="E21" s="194"/>
      <c r="F21" s="474">
        <f>E21*C21</f>
        <v>0</v>
      </c>
      <c r="G21" s="475"/>
      <c r="H21" s="475"/>
      <c r="I21" s="476"/>
    </row>
    <row r="22" spans="1:9" ht="30" customHeight="1" thickBot="1">
      <c r="A22" s="452"/>
      <c r="B22" s="455"/>
      <c r="C22" s="477" t="s">
        <v>69</v>
      </c>
      <c r="D22" s="478"/>
      <c r="E22" s="479"/>
      <c r="F22" s="480">
        <f>SUM(F19:F21)</f>
        <v>0</v>
      </c>
      <c r="G22" s="481"/>
      <c r="H22" s="481"/>
      <c r="I22" s="482"/>
    </row>
    <row r="23" spans="1:9" ht="30" customHeight="1">
      <c r="A23" s="486" t="s">
        <v>70</v>
      </c>
      <c r="B23" s="43" t="s">
        <v>127</v>
      </c>
      <c r="C23" s="489" t="s">
        <v>63</v>
      </c>
      <c r="D23" s="490"/>
      <c r="E23" s="491"/>
      <c r="F23" s="471">
        <f>C7</f>
        <v>0</v>
      </c>
      <c r="G23" s="492"/>
      <c r="H23" s="492"/>
      <c r="I23" s="493"/>
    </row>
    <row r="24" spans="1:9" ht="30" customHeight="1">
      <c r="A24" s="487"/>
      <c r="B24" s="41" t="s">
        <v>71</v>
      </c>
      <c r="C24" s="494" t="s">
        <v>72</v>
      </c>
      <c r="D24" s="495"/>
      <c r="E24" s="496"/>
      <c r="F24" s="497">
        <f>I17+F22</f>
        <v>0</v>
      </c>
      <c r="G24" s="498"/>
      <c r="H24" s="498"/>
      <c r="I24" s="499"/>
    </row>
    <row r="25" spans="1:9" ht="30" customHeight="1" thickBot="1">
      <c r="A25" s="488"/>
      <c r="B25" s="42" t="s">
        <v>73</v>
      </c>
      <c r="C25" s="500" t="s">
        <v>74</v>
      </c>
      <c r="D25" s="501"/>
      <c r="E25" s="502"/>
      <c r="F25" s="503">
        <f>F23-F24</f>
        <v>0</v>
      </c>
      <c r="G25" s="504"/>
      <c r="H25" s="504"/>
      <c r="I25" s="505"/>
    </row>
    <row r="26" spans="1:9">
      <c r="A26" s="35" t="s">
        <v>75</v>
      </c>
      <c r="B26" s="35"/>
      <c r="C26" s="35" t="s">
        <v>76</v>
      </c>
      <c r="D26" s="35"/>
      <c r="E26" s="35"/>
      <c r="F26" s="35"/>
      <c r="G26" s="35" t="s">
        <v>77</v>
      </c>
      <c r="H26" s="35"/>
      <c r="I26" s="35"/>
    </row>
  </sheetData>
  <sheetProtection algorithmName="SHA-512" hashValue="z7OsFv9/pZYfXdG72+Z9mdPAQq9c3xTdUKs14QyH/RGunSsJGc6noDvKXaf1Cp5LgaOWdyOqQVyGQLC1NOry+w==" saltValue="b04c1E3OwwUcqR4E51SMlA==" spinCount="100000" sheet="1" objects="1" scenarios="1"/>
  <mergeCells count="33">
    <mergeCell ref="F20:I20"/>
    <mergeCell ref="F16:I16"/>
    <mergeCell ref="F5:I5"/>
    <mergeCell ref="C7:I7"/>
    <mergeCell ref="F10:I10"/>
    <mergeCell ref="F11:I11"/>
    <mergeCell ref="F13:I13"/>
    <mergeCell ref="F14:I14"/>
    <mergeCell ref="F12:I12"/>
    <mergeCell ref="F15:I15"/>
    <mergeCell ref="A23:A25"/>
    <mergeCell ref="C23:E23"/>
    <mergeCell ref="F23:I23"/>
    <mergeCell ref="C24:E24"/>
    <mergeCell ref="F24:I24"/>
    <mergeCell ref="C25:E25"/>
    <mergeCell ref="F25:I25"/>
    <mergeCell ref="A3:I3"/>
    <mergeCell ref="A1:I2"/>
    <mergeCell ref="A18:A22"/>
    <mergeCell ref="B18:B22"/>
    <mergeCell ref="C8:I8"/>
    <mergeCell ref="F9:I9"/>
    <mergeCell ref="F18:I18"/>
    <mergeCell ref="C6:I6"/>
    <mergeCell ref="A6:B6"/>
    <mergeCell ref="A8:A17"/>
    <mergeCell ref="G17:H17"/>
    <mergeCell ref="F19:I19"/>
    <mergeCell ref="F21:I21"/>
    <mergeCell ref="C22:E22"/>
    <mergeCell ref="F22:I22"/>
    <mergeCell ref="B17:E17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/>
    <pageSetUpPr fitToPage="1"/>
  </sheetPr>
  <dimension ref="A1:M35"/>
  <sheetViews>
    <sheetView zoomScale="77" zoomScaleNormal="77" workbookViewId="0">
      <selection activeCell="E15" sqref="E15:E21"/>
    </sheetView>
  </sheetViews>
  <sheetFormatPr defaultColWidth="9.109375" defaultRowHeight="20.25" customHeight="1"/>
  <cols>
    <col min="1" max="1" width="21.6640625" style="1" customWidth="1"/>
    <col min="2" max="2" width="16.109375" style="1" customWidth="1"/>
    <col min="3" max="3" width="30.109375" style="1" customWidth="1"/>
    <col min="4" max="4" width="14.33203125" style="1" customWidth="1"/>
    <col min="5" max="5" width="12.88671875" style="1" customWidth="1"/>
    <col min="6" max="6" width="17.44140625" style="1" customWidth="1"/>
    <col min="7" max="7" width="15.109375" style="1" customWidth="1"/>
    <col min="8" max="8" width="27" style="1" customWidth="1"/>
    <col min="9" max="9" width="8.109375" style="1" customWidth="1"/>
    <col min="10" max="16384" width="9.109375" style="1"/>
  </cols>
  <sheetData>
    <row r="1" spans="1:13" ht="10.5" customHeight="1">
      <c r="H1" s="1" t="s">
        <v>17</v>
      </c>
    </row>
    <row r="2" spans="1:13" ht="21.75" customHeight="1">
      <c r="A2" s="523" t="s">
        <v>125</v>
      </c>
      <c r="B2" s="523"/>
      <c r="C2" s="523"/>
      <c r="D2" s="523"/>
      <c r="E2" s="523"/>
      <c r="F2" s="523"/>
      <c r="G2" s="523"/>
      <c r="H2" s="523"/>
    </row>
    <row r="3" spans="1:13" ht="9" customHeight="1">
      <c r="A3" s="10"/>
      <c r="B3" s="8"/>
      <c r="C3" s="9"/>
      <c r="D3" s="9"/>
      <c r="F3" s="7"/>
      <c r="H3" s="7"/>
    </row>
    <row r="4" spans="1:13" ht="18.75" customHeight="1">
      <c r="A4" s="6"/>
      <c r="B4" s="6"/>
      <c r="C4" s="6"/>
      <c r="D4" s="6"/>
      <c r="E4" s="6"/>
      <c r="F4" s="6"/>
      <c r="G4" s="6"/>
      <c r="H4" s="6"/>
    </row>
    <row r="5" spans="1:13" ht="18.75" customHeight="1" thickBot="1">
      <c r="A5" s="10" t="s">
        <v>10</v>
      </c>
      <c r="B5" s="10"/>
      <c r="C5" s="10"/>
      <c r="D5" s="22" t="s">
        <v>29</v>
      </c>
      <c r="E5" s="316"/>
      <c r="F5" s="316"/>
      <c r="G5" s="316"/>
      <c r="H5" s="316"/>
    </row>
    <row r="6" spans="1:13" s="2" customFormat="1" ht="45" customHeight="1" thickBot="1">
      <c r="A6" s="524" t="s">
        <v>38</v>
      </c>
      <c r="B6" s="525"/>
      <c r="C6" s="525"/>
      <c r="D6" s="525"/>
      <c r="E6" s="525"/>
      <c r="F6" s="525"/>
      <c r="G6" s="525"/>
      <c r="H6" s="526"/>
    </row>
    <row r="7" spans="1:13" s="3" customFormat="1" ht="45" customHeight="1" thickBot="1">
      <c r="A7" s="518" t="s">
        <v>44</v>
      </c>
      <c r="B7" s="519"/>
      <c r="C7" s="519"/>
      <c r="D7" s="519"/>
      <c r="E7" s="519"/>
      <c r="F7" s="519"/>
      <c r="G7" s="519"/>
      <c r="H7" s="520"/>
    </row>
    <row r="8" spans="1:13" s="3" customFormat="1" ht="45" customHeight="1" thickBot="1">
      <c r="A8" s="309" t="s">
        <v>0</v>
      </c>
      <c r="B8" s="310"/>
      <c r="C8" s="311"/>
      <c r="D8" s="12" t="s">
        <v>1</v>
      </c>
      <c r="E8" s="12" t="s">
        <v>2</v>
      </c>
      <c r="F8" s="13" t="s">
        <v>3</v>
      </c>
      <c r="G8" s="28" t="s">
        <v>41</v>
      </c>
      <c r="H8" s="29" t="s">
        <v>42</v>
      </c>
    </row>
    <row r="9" spans="1:13" s="4" customFormat="1" ht="45" customHeight="1">
      <c r="A9" s="314" t="s">
        <v>39</v>
      </c>
      <c r="B9" s="315"/>
      <c r="C9" s="315"/>
      <c r="D9" s="15">
        <v>45</v>
      </c>
      <c r="E9" s="52"/>
      <c r="F9" s="83">
        <f>D9*E9</f>
        <v>0</v>
      </c>
      <c r="G9" s="107">
        <f>E9</f>
        <v>0</v>
      </c>
      <c r="H9" s="59"/>
    </row>
    <row r="10" spans="1:13" s="4" customFormat="1" ht="45" customHeight="1">
      <c r="A10" s="326" t="s">
        <v>40</v>
      </c>
      <c r="B10" s="327"/>
      <c r="C10" s="327"/>
      <c r="D10" s="15">
        <v>90</v>
      </c>
      <c r="E10" s="52"/>
      <c r="F10" s="83">
        <f>D10*E10</f>
        <v>0</v>
      </c>
      <c r="G10" s="107">
        <f>E10</f>
        <v>0</v>
      </c>
      <c r="H10" s="59"/>
    </row>
    <row r="11" spans="1:13" ht="45" customHeight="1" thickBot="1">
      <c r="A11" s="328" t="s">
        <v>205</v>
      </c>
      <c r="B11" s="304"/>
      <c r="C11" s="304"/>
      <c r="D11" s="16">
        <v>170</v>
      </c>
      <c r="E11" s="53"/>
      <c r="F11" s="84">
        <f>D11*E11</f>
        <v>0</v>
      </c>
      <c r="G11" s="81">
        <f>E11</f>
        <v>0</v>
      </c>
      <c r="H11" s="60"/>
      <c r="L11" s="17"/>
      <c r="M11" s="18"/>
    </row>
    <row r="12" spans="1:13" ht="45" customHeight="1" thickBot="1">
      <c r="A12" s="323" t="s">
        <v>43</v>
      </c>
      <c r="B12" s="324"/>
      <c r="C12" s="324"/>
      <c r="D12" s="324"/>
      <c r="E12" s="324"/>
      <c r="F12" s="324"/>
      <c r="G12" s="324"/>
      <c r="H12" s="325"/>
      <c r="L12" s="17"/>
      <c r="M12" s="18"/>
    </row>
    <row r="13" spans="1:13" ht="45" customHeight="1" thickBot="1">
      <c r="A13" s="518" t="s">
        <v>44</v>
      </c>
      <c r="B13" s="519"/>
      <c r="C13" s="519"/>
      <c r="D13" s="519"/>
      <c r="E13" s="519"/>
      <c r="F13" s="519"/>
      <c r="G13" s="519"/>
      <c r="H13" s="520"/>
      <c r="J13" s="5"/>
    </row>
    <row r="14" spans="1:13" ht="45" customHeight="1" thickBot="1">
      <c r="A14" s="407" t="s">
        <v>0</v>
      </c>
      <c r="B14" s="521"/>
      <c r="C14" s="522"/>
      <c r="D14" s="12" t="s">
        <v>1</v>
      </c>
      <c r="E14" s="12" t="s">
        <v>2</v>
      </c>
      <c r="F14" s="13" t="s">
        <v>3</v>
      </c>
      <c r="G14" s="28" t="s">
        <v>41</v>
      </c>
      <c r="H14" s="29" t="s">
        <v>42</v>
      </c>
      <c r="J14" s="5"/>
    </row>
    <row r="15" spans="1:13" ht="45" customHeight="1">
      <c r="A15" s="315" t="s">
        <v>39</v>
      </c>
      <c r="B15" s="315"/>
      <c r="C15" s="315"/>
      <c r="D15" s="89">
        <v>80</v>
      </c>
      <c r="E15" s="95"/>
      <c r="F15" s="90">
        <f>D15*E15</f>
        <v>0</v>
      </c>
      <c r="G15" s="108">
        <f>E15</f>
        <v>0</v>
      </c>
      <c r="H15" s="97"/>
      <c r="J15" s="5"/>
    </row>
    <row r="16" spans="1:13" ht="45" customHeight="1">
      <c r="A16" s="327" t="s">
        <v>40</v>
      </c>
      <c r="B16" s="327"/>
      <c r="C16" s="327"/>
      <c r="D16" s="88">
        <v>160</v>
      </c>
      <c r="E16" s="96"/>
      <c r="F16" s="83">
        <f>D16*E16</f>
        <v>0</v>
      </c>
      <c r="G16" s="107">
        <f>E16</f>
        <v>0</v>
      </c>
      <c r="H16" s="98"/>
      <c r="J16" s="5"/>
    </row>
    <row r="17" spans="1:12" ht="45" customHeight="1">
      <c r="A17" s="346" t="s">
        <v>205</v>
      </c>
      <c r="B17" s="346"/>
      <c r="C17" s="346"/>
      <c r="D17" s="15">
        <v>300</v>
      </c>
      <c r="E17" s="52"/>
      <c r="F17" s="83">
        <f>D17*E17</f>
        <v>0</v>
      </c>
      <c r="G17" s="107">
        <f>E17</f>
        <v>0</v>
      </c>
      <c r="H17" s="59"/>
      <c r="J17" s="5"/>
    </row>
    <row r="18" spans="1:12" ht="45" customHeight="1">
      <c r="A18" s="327" t="s">
        <v>206</v>
      </c>
      <c r="B18" s="327"/>
      <c r="C18" s="327"/>
      <c r="D18" s="15">
        <v>550</v>
      </c>
      <c r="E18" s="52"/>
      <c r="F18" s="83">
        <f>D18*E18</f>
        <v>0</v>
      </c>
      <c r="G18" s="107">
        <f>E18</f>
        <v>0</v>
      </c>
      <c r="H18" s="59"/>
      <c r="J18" s="5"/>
    </row>
    <row r="19" spans="1:12" ht="45" customHeight="1" thickBot="1">
      <c r="A19" s="327" t="s">
        <v>207</v>
      </c>
      <c r="B19" s="327"/>
      <c r="C19" s="327"/>
      <c r="D19" s="16">
        <v>650</v>
      </c>
      <c r="E19" s="53"/>
      <c r="F19" s="84">
        <f>D19*E19</f>
        <v>0</v>
      </c>
      <c r="G19" s="81">
        <f>E19</f>
        <v>0</v>
      </c>
      <c r="H19" s="60"/>
      <c r="J19" s="5"/>
    </row>
    <row r="20" spans="1:12" ht="45" customHeight="1" thickBot="1">
      <c r="A20" s="327" t="s">
        <v>208</v>
      </c>
      <c r="B20" s="327"/>
      <c r="C20" s="327"/>
      <c r="D20" s="246">
        <v>2350</v>
      </c>
      <c r="E20" s="164"/>
      <c r="F20" s="84">
        <f t="shared" ref="F20:F21" si="0">D20*E20</f>
        <v>0</v>
      </c>
      <c r="G20" s="81">
        <f t="shared" ref="G20:G21" si="1">E20</f>
        <v>0</v>
      </c>
      <c r="H20" s="247"/>
      <c r="J20" s="5"/>
    </row>
    <row r="21" spans="1:12" ht="45" customHeight="1" thickBot="1">
      <c r="A21" s="327" t="s">
        <v>211</v>
      </c>
      <c r="B21" s="327"/>
      <c r="C21" s="327"/>
      <c r="D21" s="246">
        <v>2500</v>
      </c>
      <c r="E21" s="164"/>
      <c r="F21" s="84">
        <f t="shared" si="0"/>
        <v>0</v>
      </c>
      <c r="G21" s="81">
        <f t="shared" si="1"/>
        <v>0</v>
      </c>
      <c r="H21" s="247"/>
      <c r="J21" s="5"/>
    </row>
    <row r="22" spans="1:12" ht="45" customHeight="1" thickBot="1">
      <c r="A22" s="530" t="s">
        <v>45</v>
      </c>
      <c r="B22" s="531"/>
      <c r="C22" s="531"/>
      <c r="D22" s="30" t="s">
        <v>11</v>
      </c>
      <c r="E22" s="30">
        <f>E9+E10+E11+E15+E16+E17+E18+E19+E20+E21</f>
        <v>0</v>
      </c>
      <c r="F22" s="30" t="s">
        <v>11</v>
      </c>
      <c r="G22" s="30" t="s">
        <v>11</v>
      </c>
      <c r="H22" s="30" t="s">
        <v>11</v>
      </c>
      <c r="J22" s="5"/>
    </row>
    <row r="23" spans="1:12" ht="45" customHeight="1" thickBot="1">
      <c r="A23" s="530" t="s">
        <v>94</v>
      </c>
      <c r="B23" s="531"/>
      <c r="C23" s="531"/>
      <c r="D23" s="30" t="s">
        <v>11</v>
      </c>
      <c r="E23" s="30">
        <f>E9+E10+E11+E15+E16+E17+E19+E21</f>
        <v>0</v>
      </c>
      <c r="F23" s="30" t="s">
        <v>11</v>
      </c>
      <c r="G23" s="30" t="s">
        <v>11</v>
      </c>
      <c r="H23" s="30" t="s">
        <v>11</v>
      </c>
    </row>
    <row r="24" spans="1:12" ht="45" customHeight="1" thickBot="1">
      <c r="A24" s="530" t="s">
        <v>209</v>
      </c>
      <c r="B24" s="531"/>
      <c r="C24" s="531"/>
      <c r="D24" s="30" t="s">
        <v>11</v>
      </c>
      <c r="E24" s="30">
        <f>E20+E21</f>
        <v>0</v>
      </c>
      <c r="F24" s="30" t="s">
        <v>11</v>
      </c>
      <c r="G24" s="30" t="s">
        <v>11</v>
      </c>
      <c r="H24" s="30" t="s">
        <v>11</v>
      </c>
    </row>
    <row r="25" spans="1:12" ht="45" customHeight="1" thickBot="1">
      <c r="A25" s="11" t="s">
        <v>7</v>
      </c>
      <c r="B25" s="280" t="str">
        <f>TRIM(IF(INT(E25)=0,"zero",IF(MID(TEXT(INT(E25),"000000000000"),1,3)+0&gt;1,IF(LEFT(TEXT(MID(TEXT(INT(E25),"000000000000"),1,3)+0,"000"),1)+0&gt;0,INDEX({"sto";"dwieście";"trzysta";"czterysta";"pięćset";"sześćset";"siedemset";"osiemset";"dziewięćset"},LEFT(TEXT(MID(TEXT(INT(E25),"000000000000"),1,3)+0,"000"),1)+0)&amp;" ","")&amp;IF(RIGHT(TEXT(MID(TEXT(INT(E25)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25),"000000000000"),1,3)+0,"00"),2)+1),INDEX({"dwadzieścia";"trzydzieści";"czterdzieści";"pięćdziesiąt";"sześćdziesiąt";"siedemdziesiąt";"osiemdziesiąt";"dziewięćdziesiąt"},LEFT(RIGHT(TEXT(MID(TEXT(INT(E25),"000000000000"),1,3)+0,"00"),2),1)+0-1)&amp;" "&amp;INDEX({"";"jeden";"dwa";"trzy";"cztery";"pięć";"sześć";"siedem";"osiem";"dziewięć"},RIGHT(TEXT(MID(TEXT(INT(E25),"000000000000"),1,3)+0,"0"),1)+0+1)),"")&amp;" "&amp;IF(MID(TEXT(INT(E25),"000000000000"),1,3)+0&gt;0,INDEX({"miliardów";"miliard";"miliardy"},(MID(TEXT(INT(E25),"000000000000"),1,3)+0=1)+(AND(RIGHT(TEXT(MID(TEXT(INT(E25),"000000000000"),1,3)+0,"0"),1)+0&gt;=2,RIGHT(TEXT(MID(TEXT(INT(E25),"000000000000"),1,3)+0,"0"),1)+0&lt;=4,LEFT(RIGHT(TEXT(MID(TEXT(INT(E25),"000000000000"),1,3)+0,"00"),2),1)+0&lt;&gt;1))*2+1),"")&amp;" "&amp;IF(MID(TEXT(INT(E25),"000000000000"),4,3)+0&gt;1,IF(LEFT(TEXT(MID(TEXT(INT(E25),"000000000000"),4,3)+0,"000"),1)+0&gt;0,INDEX({"sto";"dwieście";"trzysta";"czterysta";"pięćset";"sześćset";"siedemset";"osiemset";"dziewięćset"},LEFT(TEXT(MID(TEXT(INT(E25),"000000000000"),4,3)+0,"000"),1)+0)&amp;" ","")&amp;IF(RIGHT(TEXT(MID(TEXT(INT(E25)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25),"000000000000"),4,3)+0,"00"),2)+1),INDEX({"dwadzieścia";"trzydzieści";"czterdzieści";"pięćdziesiąt";"sześćdziesiąt";"siedemdziesiąt";"osiemdziesiąt";"dziewięćdziesiąt"},LEFT(RIGHT(TEXT(MID(TEXT(INT(E25),"000000000000"),4,3)+0,"00"),2),1)+0-1)&amp;" "&amp;INDEX({"";"jeden";"dwa";"trzy";"cztery";"pięć";"sześć";"siedem";"osiem";"dziewięć"},RIGHT(TEXT(MID(TEXT(INT(E25),"000000000000"),4,3)+0,"0"),1)+0+1)),"")&amp;" "&amp;IF(MID(TEXT(INT(E25),"000000000000"),4,3)+0&gt;0,INDEX({"milionów";"milion";"miliony"},(MID(TEXT(INT(E25),"000000000000"),4,3)+0=1)+(AND(RIGHT(TEXT(MID(TEXT(INT(E25),"000000000000"),4,3)+0,"0"),1)+0&gt;=2,RIGHT(TEXT(MID(TEXT(INT(E25),"000000000000"),4,3)+0,"0"),1)+0&lt;=4,LEFT(RIGHT(TEXT(MID(TEXT(INT(E25),"000000000000"),4,3)+0,"00"),2),1)+0&lt;&gt;1))*2+1),"")&amp;" "&amp;IF(MID(TEXT(INT(E25),"000000000000"),7,3)+0&gt;1,IF(LEFT(TEXT(MID(TEXT(INT(E25),"000000000000"),7,3)+0,"000"),1)+0&gt;0,INDEX({"sto";"dwieście";"trzysta";"czterysta";"pięćset";"sześćset";"siedemset";"osiemset";"dziewięćset"},LEFT(TEXT(MID(TEXT(INT(E25),"000000000000"),7,3)+0,"000"),1)+0)&amp;" ","")&amp;IF(RIGHT(TEXT(MID(TEXT(INT(E25)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25),"000000000000"),7,3)+0,"00"),2)+1),INDEX({"dwadzieścia";"trzydzieści";"czterdzieści";"pięćdziesiąt";"sześćdziesiąt";"siedemdziesiąt";"osiemdziesiąt";"dziewięćdziesiąt"},LEFT(RIGHT(TEXT(MID(TEXT(INT(E25),"000000000000"),7,3)+0,"00"),2),1)+0-1)&amp;" "&amp;INDEX({"";"jeden";"dwa";"trzy";"cztery";"pięć";"sześć";"siedem";"osiem";"dziewięć"},RIGHT(TEXT(MID(TEXT(INT(E25),"000000000000"),7,3)+0,"0"),1)+0+1)),"")&amp;" "&amp;IF(MID(TEXT(INT(E25),"000000000000"),7,3)+0&gt;0,INDEX({"tysięcy";"tysiąc";"tysiące"},(MID(TEXT(INT(E25),"000000000000"),7,3)+0=1)+(AND(RIGHT(TEXT(MID(TEXT(INT(E25),"000000000000"),7,3)+0,"0"),1)+0&gt;=2,RIGHT(TEXT(MID(TEXT(INT(E25),"000000000000"),7,3)+0,"0"),1)+0&lt;=4,LEFT(RIGHT(TEXT(MID(TEXT(INT(E25),"000000000000"),7,3)+0,"00"),2),1)+0&lt;&gt;1))*2+1),"")&amp;" "&amp;IF(LEFT(TEXT(MID(TEXT(INT(E25),"000000000000"),10,3)+0,"000"),1)+0&gt;0,INDEX({"sto";"dwieście";"trzysta";"czterysta";"pięćset";"sześćset";"siedemset";"osiemset";"dziewięćset"},LEFT(TEXT(MID(TEXT(INT(E25),"000000000000"),10,3)+0,"000"),1)+0)&amp;" ","")&amp;IF(RIGHT(TEXT(MID(TEXT(INT(E25)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25),"000000000000"),10,3)+0,"00"),2)+1),INDEX({"dwadzieścia";"trzydzieści";"czterdzieści";"pięćdziesiąt";"sześćdziesiąt";"siedemdziesiąt";"osiemdziesiąt";"dziewięćdziesiąt"},LEFT(RIGHT(TEXT(MID(TEXT(INT(E25),"000000000000"),10,3)+0,"00"),2),1)+0-1)&amp;" "&amp;INDEX({"";"jeden";"dwa";"trzy";"cztery";"pięć";"sześć";"siedem";"osiem";"dziewięć"},RIGHT(TEXT(MID(TEXT(INT(E25),"000000000000"),10,3)+0,"0"),1)+0+1)))&amp;" "&amp;INDEX({"złotych";"złoty";"złote"},(INT(E25)=1)+(AND(RIGHT(TEXT(INT(E25),"0"),1)+0&gt;=2,RIGHT(TEXT(INT(E25),"0"),1)+0&lt;=4,LEFT(RIGHT(TEXT(INT(E25),"00"),2),1)+0&lt;&gt;1))*2+1)&amp;" "&amp;IF(RIGHT(TEXT(INT(E25*100)/100,"0,00"),2)+0=0,"zero",IF(RIGHT(TEXT(RIGHT(TEXT(INT(E25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25*100)/100,"0,00"),2)+0,"00"),2)+1),INDEX({"dwadzieścia";"trzydzieści";"czterdzieści";"pięćdziesiąt";"sześćdziesiąt";"siedemdziesiąt";"osiemdziesiąt";"dziewięćdziesiąt"},LEFT(RIGHT(TEXT(RIGHT(TEXT(INT(E25*100)/100,"0,00"),2)+0,"00"),2),1)+0-1)&amp;" "&amp;INDEX({"";"jeden";"dwa";"trzy";"cztery";"pięć";"sześć";"siedem";"osiem";"dziewięć"},RIGHT(TEXT(RIGHT(TEXT(INT(E25*100)/100,"0,00"),2)+0,"0"),1)+0+1)))&amp;" "&amp;INDEX({"groszy";"grosz";"grosze"},(RIGHT(TEXT(INT(E25*100)/100,"0,00"),2)+0=1)+(AND(RIGHT(TEXT(RIGHT(TEXT(INT(E25*100)/100,"0,00"),2)+0,"0"),1)+0&gt;=2,RIGHT(TEXT(RIGHT(TEXT(INT(E25*100)/100,"0,00"),2)+0,"0"),1)+0&lt;=4,LEFT(RIGHT(TEXT(RIGHT(TEXT(INT(E25*100)/100,"0,00"),2)+0,"00"),2),1)+0&lt;&gt;1))*2+1))</f>
        <v>zero złotych zero groszy</v>
      </c>
      <c r="C25" s="281"/>
      <c r="D25" s="282"/>
      <c r="E25" s="263">
        <f>SUM(F15:F21)+SUM(F9:F11)</f>
        <v>0</v>
      </c>
      <c r="F25" s="542"/>
      <c r="G25" s="542"/>
      <c r="H25" s="543"/>
      <c r="L25" s="26"/>
    </row>
    <row r="26" spans="1:12" ht="54" customHeight="1">
      <c r="A26" s="272"/>
      <c r="B26" s="273"/>
      <c r="C26" s="273"/>
      <c r="D26" s="273"/>
      <c r="E26" s="273"/>
      <c r="F26" s="273"/>
      <c r="G26" s="273"/>
      <c r="H26" s="274"/>
    </row>
    <row r="27" spans="1:12" ht="22.5" customHeight="1">
      <c r="A27" s="269" t="s">
        <v>27</v>
      </c>
      <c r="B27" s="265"/>
      <c r="C27" s="20"/>
      <c r="D27" s="265" t="s">
        <v>27</v>
      </c>
      <c r="E27" s="265"/>
      <c r="F27" s="265"/>
      <c r="G27" s="265"/>
      <c r="H27" s="266"/>
    </row>
    <row r="28" spans="1:12" ht="18" customHeight="1" thickBot="1">
      <c r="A28" s="270" t="s">
        <v>28</v>
      </c>
      <c r="B28" s="271"/>
      <c r="C28" s="21"/>
      <c r="D28" s="267" t="s">
        <v>26</v>
      </c>
      <c r="E28" s="267"/>
      <c r="F28" s="267"/>
      <c r="G28" s="267"/>
      <c r="H28" s="268"/>
    </row>
    <row r="29" spans="1:12" ht="5.25" customHeight="1" thickBot="1">
      <c r="A29" s="6"/>
      <c r="B29" s="6"/>
      <c r="C29" s="6"/>
      <c r="D29" s="6"/>
      <c r="E29" s="6"/>
      <c r="F29" s="6"/>
      <c r="G29" s="6"/>
      <c r="H29" s="6"/>
    </row>
    <row r="30" spans="1:12" ht="14.25" customHeight="1">
      <c r="A30" s="275" t="s">
        <v>13</v>
      </c>
      <c r="B30" s="276"/>
      <c r="C30" s="276"/>
      <c r="D30" s="276"/>
      <c r="E30" s="276"/>
      <c r="F30" s="541"/>
      <c r="G30" s="541"/>
      <c r="H30" s="277"/>
    </row>
    <row r="31" spans="1:12" ht="28.5" customHeight="1">
      <c r="A31" s="527" t="s">
        <v>16</v>
      </c>
      <c r="B31" s="528"/>
      <c r="C31" s="528"/>
      <c r="D31" s="529"/>
      <c r="E31" s="279" t="s">
        <v>15</v>
      </c>
      <c r="F31" s="532"/>
      <c r="G31" s="532"/>
      <c r="H31" s="533"/>
    </row>
    <row r="32" spans="1:12" ht="29.25" customHeight="1">
      <c r="A32" s="537"/>
      <c r="B32" s="365"/>
      <c r="C32" s="365"/>
      <c r="D32" s="366"/>
      <c r="E32" s="279"/>
      <c r="F32" s="532"/>
      <c r="G32" s="532"/>
      <c r="H32" s="533"/>
    </row>
    <row r="33" spans="1:8" ht="33" customHeight="1" thickBot="1">
      <c r="A33" s="538"/>
      <c r="B33" s="539"/>
      <c r="C33" s="539"/>
      <c r="D33" s="540"/>
      <c r="E33" s="534"/>
      <c r="F33" s="535"/>
      <c r="G33" s="535"/>
      <c r="H33" s="536"/>
    </row>
    <row r="34" spans="1:8" ht="132.75" customHeight="1">
      <c r="A34" s="262" t="s">
        <v>24</v>
      </c>
      <c r="B34" s="262"/>
      <c r="C34" s="262"/>
      <c r="D34" s="262"/>
      <c r="E34" s="262"/>
      <c r="F34" s="262"/>
      <c r="G34" s="262"/>
      <c r="H34" s="262"/>
    </row>
    <row r="35" spans="1:8" ht="20.25" customHeight="1">
      <c r="A35" s="262" t="s">
        <v>25</v>
      </c>
      <c r="B35" s="262"/>
      <c r="C35" s="262"/>
      <c r="D35" s="262"/>
      <c r="E35" s="262"/>
      <c r="F35" s="262"/>
      <c r="G35" s="262"/>
      <c r="H35" s="262"/>
    </row>
  </sheetData>
  <sheetProtection algorithmName="SHA-512" hashValue="gcLIvXxqDNHMDEbjxADCRZpY35f0ruNXtAzTSpJaPHAJH5jEfio8Fg5RrYByMvhA57All9wamvQnhjWQEaNmeA==" saltValue="l9LWmMc+CW/rpe7eKqP2zQ==" spinCount="100000" sheet="1" objects="1" scenarios="1"/>
  <mergeCells count="35">
    <mergeCell ref="A15:C15"/>
    <mergeCell ref="A35:H35"/>
    <mergeCell ref="E32:H33"/>
    <mergeCell ref="A34:H34"/>
    <mergeCell ref="A32:D33"/>
    <mergeCell ref="A30:H30"/>
    <mergeCell ref="B25:D25"/>
    <mergeCell ref="E25:H25"/>
    <mergeCell ref="A28:B28"/>
    <mergeCell ref="D28:H28"/>
    <mergeCell ref="A22:C22"/>
    <mergeCell ref="A20:C20"/>
    <mergeCell ref="A21:C21"/>
    <mergeCell ref="A24:C24"/>
    <mergeCell ref="A2:H2"/>
    <mergeCell ref="A6:H6"/>
    <mergeCell ref="A9:C9"/>
    <mergeCell ref="A31:D31"/>
    <mergeCell ref="A19:C19"/>
    <mergeCell ref="A23:C23"/>
    <mergeCell ref="A10:C10"/>
    <mergeCell ref="A11:C11"/>
    <mergeCell ref="A12:H12"/>
    <mergeCell ref="A17:C17"/>
    <mergeCell ref="A18:C18"/>
    <mergeCell ref="D27:H27"/>
    <mergeCell ref="E31:H31"/>
    <mergeCell ref="A26:H26"/>
    <mergeCell ref="A27:B27"/>
    <mergeCell ref="A16:C16"/>
    <mergeCell ref="E5:H5"/>
    <mergeCell ref="A7:H7"/>
    <mergeCell ref="A13:H13"/>
    <mergeCell ref="A8:C8"/>
    <mergeCell ref="A14:C14"/>
  </mergeCells>
  <pageMargins left="0.62992125984251968" right="0.23622047244094491" top="0.35433070866141736" bottom="0.35433070866141736" header="0.11811023622047245" footer="0.11811023622047245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0"/>
    <pageSetUpPr fitToPage="1"/>
  </sheetPr>
  <dimension ref="A1:M35"/>
  <sheetViews>
    <sheetView topLeftCell="A18" zoomScale="84" zoomScaleNormal="84" workbookViewId="0">
      <selection activeCell="N31" sqref="N31"/>
    </sheetView>
  </sheetViews>
  <sheetFormatPr defaultColWidth="9.109375" defaultRowHeight="20.25" customHeight="1"/>
  <cols>
    <col min="1" max="1" width="21.6640625" style="1" customWidth="1"/>
    <col min="2" max="2" width="16.109375" style="1" customWidth="1"/>
    <col min="3" max="3" width="30.109375" style="1" customWidth="1"/>
    <col min="4" max="4" width="14.33203125" style="1" customWidth="1"/>
    <col min="5" max="5" width="12.88671875" style="1" customWidth="1"/>
    <col min="6" max="6" width="17.44140625" style="1" customWidth="1"/>
    <col min="7" max="7" width="15.109375" style="1" customWidth="1"/>
    <col min="8" max="8" width="27" style="1" customWidth="1"/>
    <col min="9" max="9" width="8.109375" style="1" customWidth="1"/>
    <col min="10" max="16384" width="9.109375" style="1"/>
  </cols>
  <sheetData>
    <row r="1" spans="1:13" ht="10.5" customHeight="1">
      <c r="H1" s="1" t="s">
        <v>17</v>
      </c>
    </row>
    <row r="2" spans="1:13" ht="21.75" customHeight="1">
      <c r="A2" s="523" t="s">
        <v>124</v>
      </c>
      <c r="B2" s="523"/>
      <c r="C2" s="523"/>
      <c r="D2" s="523"/>
      <c r="E2" s="523"/>
      <c r="F2" s="523"/>
      <c r="G2" s="523"/>
      <c r="H2" s="523"/>
    </row>
    <row r="3" spans="1:13" ht="9" customHeight="1">
      <c r="A3" s="10"/>
      <c r="B3" s="8"/>
      <c r="C3" s="9"/>
      <c r="D3" s="9"/>
      <c r="F3" s="7"/>
      <c r="H3" s="7"/>
    </row>
    <row r="4" spans="1:13" ht="18.75" customHeight="1">
      <c r="A4" s="6"/>
      <c r="B4" s="6"/>
      <c r="C4" s="6"/>
      <c r="D4" s="6"/>
      <c r="E4" s="6"/>
      <c r="F4" s="6"/>
      <c r="G4" s="6"/>
      <c r="H4" s="6"/>
    </row>
    <row r="5" spans="1:13" ht="18.75" customHeight="1" thickBot="1">
      <c r="A5" s="10" t="s">
        <v>10</v>
      </c>
      <c r="B5" s="10"/>
      <c r="C5" s="10"/>
      <c r="D5" s="22" t="s">
        <v>29</v>
      </c>
      <c r="E5" s="316"/>
      <c r="F5" s="316"/>
      <c r="G5" s="316"/>
      <c r="H5" s="316"/>
    </row>
    <row r="6" spans="1:13" s="2" customFormat="1" ht="45" customHeight="1" thickBot="1">
      <c r="A6" s="524" t="s">
        <v>38</v>
      </c>
      <c r="B6" s="525"/>
      <c r="C6" s="525"/>
      <c r="D6" s="525"/>
      <c r="E6" s="525"/>
      <c r="F6" s="525"/>
      <c r="G6" s="525"/>
      <c r="H6" s="526"/>
    </row>
    <row r="7" spans="1:13" s="3" customFormat="1" ht="45" customHeight="1" thickBot="1">
      <c r="A7" s="518" t="s">
        <v>44</v>
      </c>
      <c r="B7" s="519"/>
      <c r="C7" s="519"/>
      <c r="D7" s="519"/>
      <c r="E7" s="519"/>
      <c r="F7" s="519"/>
      <c r="G7" s="519"/>
      <c r="H7" s="520"/>
    </row>
    <row r="8" spans="1:13" s="3" customFormat="1" ht="45" customHeight="1" thickBot="1">
      <c r="A8" s="309" t="s">
        <v>0</v>
      </c>
      <c r="B8" s="310"/>
      <c r="C8" s="311"/>
      <c r="D8" s="12" t="s">
        <v>1</v>
      </c>
      <c r="E8" s="12" t="s">
        <v>2</v>
      </c>
      <c r="F8" s="13" t="s">
        <v>3</v>
      </c>
      <c r="G8" s="28" t="s">
        <v>41</v>
      </c>
      <c r="H8" s="29" t="s">
        <v>42</v>
      </c>
    </row>
    <row r="9" spans="1:13" s="4" customFormat="1" ht="45" customHeight="1">
      <c r="A9" s="314" t="s">
        <v>39</v>
      </c>
      <c r="B9" s="315"/>
      <c r="C9" s="315"/>
      <c r="D9" s="15">
        <v>45</v>
      </c>
      <c r="E9" s="52"/>
      <c r="F9" s="83">
        <f>D9*E9</f>
        <v>0</v>
      </c>
      <c r="G9" s="107">
        <f>E9</f>
        <v>0</v>
      </c>
      <c r="H9" s="59"/>
    </row>
    <row r="10" spans="1:13" s="4" customFormat="1" ht="45" customHeight="1">
      <c r="A10" s="326" t="s">
        <v>40</v>
      </c>
      <c r="B10" s="327"/>
      <c r="C10" s="327"/>
      <c r="D10" s="15">
        <v>90</v>
      </c>
      <c r="E10" s="52"/>
      <c r="F10" s="83">
        <f>D10*E10</f>
        <v>0</v>
      </c>
      <c r="G10" s="107">
        <f>E10</f>
        <v>0</v>
      </c>
      <c r="H10" s="59"/>
    </row>
    <row r="11" spans="1:13" ht="45" customHeight="1" thickBot="1">
      <c r="A11" s="328" t="s">
        <v>205</v>
      </c>
      <c r="B11" s="304"/>
      <c r="C11" s="304"/>
      <c r="D11" s="16">
        <v>170</v>
      </c>
      <c r="E11" s="53"/>
      <c r="F11" s="84">
        <f>D11*E11</f>
        <v>0</v>
      </c>
      <c r="G11" s="81">
        <f>E11</f>
        <v>0</v>
      </c>
      <c r="H11" s="60"/>
      <c r="L11" s="17"/>
      <c r="M11" s="18"/>
    </row>
    <row r="12" spans="1:13" ht="45" customHeight="1" thickBot="1">
      <c r="A12" s="323" t="s">
        <v>43</v>
      </c>
      <c r="B12" s="324"/>
      <c r="C12" s="324"/>
      <c r="D12" s="324"/>
      <c r="E12" s="324"/>
      <c r="F12" s="324"/>
      <c r="G12" s="324"/>
      <c r="H12" s="325"/>
      <c r="L12" s="17"/>
      <c r="M12" s="18"/>
    </row>
    <row r="13" spans="1:13" ht="45" customHeight="1" thickBot="1">
      <c r="A13" s="518" t="s">
        <v>44</v>
      </c>
      <c r="B13" s="519"/>
      <c r="C13" s="519"/>
      <c r="D13" s="519"/>
      <c r="E13" s="519"/>
      <c r="F13" s="519"/>
      <c r="G13" s="519"/>
      <c r="H13" s="520"/>
      <c r="J13" s="5"/>
    </row>
    <row r="14" spans="1:13" ht="45" customHeight="1" thickBot="1">
      <c r="A14" s="407" t="s">
        <v>0</v>
      </c>
      <c r="B14" s="521"/>
      <c r="C14" s="522"/>
      <c r="D14" s="12" t="s">
        <v>1</v>
      </c>
      <c r="E14" s="12" t="s">
        <v>2</v>
      </c>
      <c r="F14" s="13" t="s">
        <v>3</v>
      </c>
      <c r="G14" s="28" t="s">
        <v>41</v>
      </c>
      <c r="H14" s="29" t="s">
        <v>42</v>
      </c>
      <c r="J14" s="5"/>
    </row>
    <row r="15" spans="1:13" ht="45" customHeight="1">
      <c r="A15" s="315" t="s">
        <v>39</v>
      </c>
      <c r="B15" s="315"/>
      <c r="C15" s="315"/>
      <c r="D15" s="89">
        <v>80</v>
      </c>
      <c r="E15" s="95"/>
      <c r="F15" s="90">
        <f>D15*E15</f>
        <v>0</v>
      </c>
      <c r="G15" s="108">
        <f>E15</f>
        <v>0</v>
      </c>
      <c r="H15" s="97"/>
      <c r="J15" s="5"/>
    </row>
    <row r="16" spans="1:13" ht="45" customHeight="1">
      <c r="A16" s="327" t="s">
        <v>40</v>
      </c>
      <c r="B16" s="327"/>
      <c r="C16" s="327"/>
      <c r="D16" s="88">
        <v>160</v>
      </c>
      <c r="E16" s="96"/>
      <c r="F16" s="83">
        <f>D16*E16</f>
        <v>0</v>
      </c>
      <c r="G16" s="107">
        <f>E16</f>
        <v>0</v>
      </c>
      <c r="H16" s="98"/>
      <c r="J16" s="5"/>
    </row>
    <row r="17" spans="1:12" ht="45" customHeight="1">
      <c r="A17" s="346" t="s">
        <v>205</v>
      </c>
      <c r="B17" s="346"/>
      <c r="C17" s="346"/>
      <c r="D17" s="15">
        <v>300</v>
      </c>
      <c r="E17" s="52"/>
      <c r="F17" s="83">
        <f>D17*E17</f>
        <v>0</v>
      </c>
      <c r="G17" s="107">
        <f>E17</f>
        <v>0</v>
      </c>
      <c r="H17" s="59"/>
      <c r="J17" s="5"/>
    </row>
    <row r="18" spans="1:12" ht="45" customHeight="1">
      <c r="A18" s="327" t="s">
        <v>206</v>
      </c>
      <c r="B18" s="327"/>
      <c r="C18" s="327"/>
      <c r="D18" s="15">
        <v>550</v>
      </c>
      <c r="E18" s="52"/>
      <c r="F18" s="83">
        <f>D18*E18</f>
        <v>0</v>
      </c>
      <c r="G18" s="107">
        <f>E18</f>
        <v>0</v>
      </c>
      <c r="H18" s="59"/>
      <c r="J18" s="5"/>
    </row>
    <row r="19" spans="1:12" ht="45" customHeight="1" thickBot="1">
      <c r="A19" s="327" t="s">
        <v>207</v>
      </c>
      <c r="B19" s="327"/>
      <c r="C19" s="327"/>
      <c r="D19" s="16">
        <v>650</v>
      </c>
      <c r="E19" s="53"/>
      <c r="F19" s="84">
        <f>D19*E19</f>
        <v>0</v>
      </c>
      <c r="G19" s="81">
        <f>E19</f>
        <v>0</v>
      </c>
      <c r="H19" s="60"/>
      <c r="J19" s="5"/>
    </row>
    <row r="20" spans="1:12" ht="45" customHeight="1" thickBot="1">
      <c r="A20" s="327" t="s">
        <v>208</v>
      </c>
      <c r="B20" s="327"/>
      <c r="C20" s="327"/>
      <c r="D20" s="246">
        <v>2350</v>
      </c>
      <c r="E20" s="164"/>
      <c r="F20" s="84">
        <f t="shared" ref="F20:F21" si="0">D20*E20</f>
        <v>0</v>
      </c>
      <c r="G20" s="81">
        <f t="shared" ref="G20:G21" si="1">E20</f>
        <v>0</v>
      </c>
      <c r="H20" s="247"/>
      <c r="J20" s="5"/>
    </row>
    <row r="21" spans="1:12" ht="45" customHeight="1" thickBot="1">
      <c r="A21" s="327" t="s">
        <v>211</v>
      </c>
      <c r="B21" s="327"/>
      <c r="C21" s="327"/>
      <c r="D21" s="246">
        <v>2500</v>
      </c>
      <c r="E21" s="164"/>
      <c r="F21" s="84">
        <f t="shared" si="0"/>
        <v>0</v>
      </c>
      <c r="G21" s="81">
        <f t="shared" si="1"/>
        <v>0</v>
      </c>
      <c r="H21" s="247"/>
      <c r="J21" s="5"/>
    </row>
    <row r="22" spans="1:12" ht="45" customHeight="1" thickBot="1">
      <c r="A22" s="530" t="s">
        <v>45</v>
      </c>
      <c r="B22" s="531"/>
      <c r="C22" s="531"/>
      <c r="D22" s="30" t="s">
        <v>11</v>
      </c>
      <c r="E22" s="30">
        <f>E9+E10+E11+E15+E16+E17+E18+E19+E20+E21</f>
        <v>0</v>
      </c>
      <c r="F22" s="30" t="s">
        <v>11</v>
      </c>
      <c r="G22" s="30" t="s">
        <v>11</v>
      </c>
      <c r="H22" s="30" t="s">
        <v>11</v>
      </c>
      <c r="J22" s="5"/>
    </row>
    <row r="23" spans="1:12" ht="45" customHeight="1" thickBot="1">
      <c r="A23" s="530" t="s">
        <v>94</v>
      </c>
      <c r="B23" s="531"/>
      <c r="C23" s="531"/>
      <c r="D23" s="30" t="s">
        <v>11</v>
      </c>
      <c r="E23" s="30">
        <f>E9+E10+E11+E15+E16+E17+E19+E21</f>
        <v>0</v>
      </c>
      <c r="F23" s="30" t="s">
        <v>11</v>
      </c>
      <c r="G23" s="30" t="s">
        <v>11</v>
      </c>
      <c r="H23" s="30" t="s">
        <v>11</v>
      </c>
    </row>
    <row r="24" spans="1:12" ht="45" customHeight="1" thickBot="1">
      <c r="A24" s="530" t="s">
        <v>209</v>
      </c>
      <c r="B24" s="531"/>
      <c r="C24" s="531"/>
      <c r="D24" s="30" t="s">
        <v>11</v>
      </c>
      <c r="E24" s="30">
        <f>E20+E21</f>
        <v>0</v>
      </c>
      <c r="F24" s="30" t="s">
        <v>11</v>
      </c>
      <c r="G24" s="30" t="s">
        <v>11</v>
      </c>
      <c r="H24" s="30" t="s">
        <v>11</v>
      </c>
    </row>
    <row r="25" spans="1:12" ht="45" customHeight="1" thickBot="1">
      <c r="A25" s="11" t="s">
        <v>7</v>
      </c>
      <c r="B25" s="280" t="str">
        <f>TRIM(IF(INT(E25)=0,"zero",IF(MID(TEXT(INT(E25),"000000000000"),1,3)+0&gt;1,IF(LEFT(TEXT(MID(TEXT(INT(E25),"000000000000"),1,3)+0,"000"),1)+0&gt;0,INDEX({"sto";"dwieście";"trzysta";"czterysta";"pięćset";"sześćset";"siedemset";"osiemset";"dziewięćset"},LEFT(TEXT(MID(TEXT(INT(E25),"000000000000"),1,3)+0,"000"),1)+0)&amp;" ","")&amp;IF(RIGHT(TEXT(MID(TEXT(INT(E25)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25),"000000000000"),1,3)+0,"00"),2)+1),INDEX({"dwadzieścia";"trzydzieści";"czterdzieści";"pięćdziesiąt";"sześćdziesiąt";"siedemdziesiąt";"osiemdziesiąt";"dziewięćdziesiąt"},LEFT(RIGHT(TEXT(MID(TEXT(INT(E25),"000000000000"),1,3)+0,"00"),2),1)+0-1)&amp;" "&amp;INDEX({"";"jeden";"dwa";"trzy";"cztery";"pięć";"sześć";"siedem";"osiem";"dziewięć"},RIGHT(TEXT(MID(TEXT(INT(E25),"000000000000"),1,3)+0,"0"),1)+0+1)),"")&amp;" "&amp;IF(MID(TEXT(INT(E25),"000000000000"),1,3)+0&gt;0,INDEX({"miliardów";"miliard";"miliardy"},(MID(TEXT(INT(E25),"000000000000"),1,3)+0=1)+(AND(RIGHT(TEXT(MID(TEXT(INT(E25),"000000000000"),1,3)+0,"0"),1)+0&gt;=2,RIGHT(TEXT(MID(TEXT(INT(E25),"000000000000"),1,3)+0,"0"),1)+0&lt;=4,LEFT(RIGHT(TEXT(MID(TEXT(INT(E25),"000000000000"),1,3)+0,"00"),2),1)+0&lt;&gt;1))*2+1),"")&amp;" "&amp;IF(MID(TEXT(INT(E25),"000000000000"),4,3)+0&gt;1,IF(LEFT(TEXT(MID(TEXT(INT(E25),"000000000000"),4,3)+0,"000"),1)+0&gt;0,INDEX({"sto";"dwieście";"trzysta";"czterysta";"pięćset";"sześćset";"siedemset";"osiemset";"dziewięćset"},LEFT(TEXT(MID(TEXT(INT(E25),"000000000000"),4,3)+0,"000"),1)+0)&amp;" ","")&amp;IF(RIGHT(TEXT(MID(TEXT(INT(E25)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25),"000000000000"),4,3)+0,"00"),2)+1),INDEX({"dwadzieścia";"trzydzieści";"czterdzieści";"pięćdziesiąt";"sześćdziesiąt";"siedemdziesiąt";"osiemdziesiąt";"dziewięćdziesiąt"},LEFT(RIGHT(TEXT(MID(TEXT(INT(E25),"000000000000"),4,3)+0,"00"),2),1)+0-1)&amp;" "&amp;INDEX({"";"jeden";"dwa";"trzy";"cztery";"pięć";"sześć";"siedem";"osiem";"dziewięć"},RIGHT(TEXT(MID(TEXT(INT(E25),"000000000000"),4,3)+0,"0"),1)+0+1)),"")&amp;" "&amp;IF(MID(TEXT(INT(E25),"000000000000"),4,3)+0&gt;0,INDEX({"milionów";"milion";"miliony"},(MID(TEXT(INT(E25),"000000000000"),4,3)+0=1)+(AND(RIGHT(TEXT(MID(TEXT(INT(E25),"000000000000"),4,3)+0,"0"),1)+0&gt;=2,RIGHT(TEXT(MID(TEXT(INT(E25),"000000000000"),4,3)+0,"0"),1)+0&lt;=4,LEFT(RIGHT(TEXT(MID(TEXT(INT(E25),"000000000000"),4,3)+0,"00"),2),1)+0&lt;&gt;1))*2+1),"")&amp;" "&amp;IF(MID(TEXT(INT(E25),"000000000000"),7,3)+0&gt;1,IF(LEFT(TEXT(MID(TEXT(INT(E25),"000000000000"),7,3)+0,"000"),1)+0&gt;0,INDEX({"sto";"dwieście";"trzysta";"czterysta";"pięćset";"sześćset";"siedemset";"osiemset";"dziewięćset"},LEFT(TEXT(MID(TEXT(INT(E25),"000000000000"),7,3)+0,"000"),1)+0)&amp;" ","")&amp;IF(RIGHT(TEXT(MID(TEXT(INT(E25)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25),"000000000000"),7,3)+0,"00"),2)+1),INDEX({"dwadzieścia";"trzydzieści";"czterdzieści";"pięćdziesiąt";"sześćdziesiąt";"siedemdziesiąt";"osiemdziesiąt";"dziewięćdziesiąt"},LEFT(RIGHT(TEXT(MID(TEXT(INT(E25),"000000000000"),7,3)+0,"00"),2),1)+0-1)&amp;" "&amp;INDEX({"";"jeden";"dwa";"trzy";"cztery";"pięć";"sześć";"siedem";"osiem";"dziewięć"},RIGHT(TEXT(MID(TEXT(INT(E25),"000000000000"),7,3)+0,"0"),1)+0+1)),"")&amp;" "&amp;IF(MID(TEXT(INT(E25),"000000000000"),7,3)+0&gt;0,INDEX({"tysięcy";"tysiąc";"tysiące"},(MID(TEXT(INT(E25),"000000000000"),7,3)+0=1)+(AND(RIGHT(TEXT(MID(TEXT(INT(E25),"000000000000"),7,3)+0,"0"),1)+0&gt;=2,RIGHT(TEXT(MID(TEXT(INT(E25),"000000000000"),7,3)+0,"0"),1)+0&lt;=4,LEFT(RIGHT(TEXT(MID(TEXT(INT(E25),"000000000000"),7,3)+0,"00"),2),1)+0&lt;&gt;1))*2+1),"")&amp;" "&amp;IF(LEFT(TEXT(MID(TEXT(INT(E25),"000000000000"),10,3)+0,"000"),1)+0&gt;0,INDEX({"sto";"dwieście";"trzysta";"czterysta";"pięćset";"sześćset";"siedemset";"osiemset";"dziewięćset"},LEFT(TEXT(MID(TEXT(INT(E25),"000000000000"),10,3)+0,"000"),1)+0)&amp;" ","")&amp;IF(RIGHT(TEXT(MID(TEXT(INT(E25)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25),"000000000000"),10,3)+0,"00"),2)+1),INDEX({"dwadzieścia";"trzydzieści";"czterdzieści";"pięćdziesiąt";"sześćdziesiąt";"siedemdziesiąt";"osiemdziesiąt";"dziewięćdziesiąt"},LEFT(RIGHT(TEXT(MID(TEXT(INT(E25),"000000000000"),10,3)+0,"00"),2),1)+0-1)&amp;" "&amp;INDEX({"";"jeden";"dwa";"trzy";"cztery";"pięć";"sześć";"siedem";"osiem";"dziewięć"},RIGHT(TEXT(MID(TEXT(INT(E25),"000000000000"),10,3)+0,"0"),1)+0+1)))&amp;" "&amp;INDEX({"złotych";"złoty";"złote"},(INT(E25)=1)+(AND(RIGHT(TEXT(INT(E25),"0"),1)+0&gt;=2,RIGHT(TEXT(INT(E25),"0"),1)+0&lt;=4,LEFT(RIGHT(TEXT(INT(E25),"00"),2),1)+0&lt;&gt;1))*2+1)&amp;" "&amp;IF(RIGHT(TEXT(INT(E25*100)/100,"0,00"),2)+0=0,"zero",IF(RIGHT(TEXT(RIGHT(TEXT(INT(E25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25*100)/100,"0,00"),2)+0,"00"),2)+1),INDEX({"dwadzieścia";"trzydzieści";"czterdzieści";"pięćdziesiąt";"sześćdziesiąt";"siedemdziesiąt";"osiemdziesiąt";"dziewięćdziesiąt"},LEFT(RIGHT(TEXT(RIGHT(TEXT(INT(E25*100)/100,"0,00"),2)+0,"00"),2),1)+0-1)&amp;" "&amp;INDEX({"";"jeden";"dwa";"trzy";"cztery";"pięć";"sześć";"siedem";"osiem";"dziewięć"},RIGHT(TEXT(RIGHT(TEXT(INT(E25*100)/100,"0,00"),2)+0,"0"),1)+0+1)))&amp;" "&amp;INDEX({"groszy";"grosz";"grosze"},(RIGHT(TEXT(INT(E25*100)/100,"0,00"),2)+0=1)+(AND(RIGHT(TEXT(RIGHT(TEXT(INT(E25*100)/100,"0,00"),2)+0,"0"),1)+0&gt;=2,RIGHT(TEXT(RIGHT(TEXT(INT(E25*100)/100,"0,00"),2)+0,"0"),1)+0&lt;=4,LEFT(RIGHT(TEXT(RIGHT(TEXT(INT(E25*100)/100,"0,00"),2)+0,"00"),2),1)+0&lt;&gt;1))*2+1))</f>
        <v>zero złotych zero groszy</v>
      </c>
      <c r="C25" s="281"/>
      <c r="D25" s="282"/>
      <c r="E25" s="263">
        <f>SUM(F15:F21)+SUM(F9:F11)</f>
        <v>0</v>
      </c>
      <c r="F25" s="542"/>
      <c r="G25" s="542"/>
      <c r="H25" s="543"/>
      <c r="L25" s="26"/>
    </row>
    <row r="26" spans="1:12" ht="54" customHeight="1">
      <c r="A26" s="272"/>
      <c r="B26" s="273"/>
      <c r="C26" s="273"/>
      <c r="D26" s="273"/>
      <c r="E26" s="273"/>
      <c r="F26" s="273"/>
      <c r="G26" s="273"/>
      <c r="H26" s="274"/>
    </row>
    <row r="27" spans="1:12" ht="22.5" customHeight="1">
      <c r="A27" s="269" t="s">
        <v>27</v>
      </c>
      <c r="B27" s="265"/>
      <c r="C27" s="20"/>
      <c r="D27" s="265" t="s">
        <v>27</v>
      </c>
      <c r="E27" s="265"/>
      <c r="F27" s="265"/>
      <c r="G27" s="265"/>
      <c r="H27" s="266"/>
    </row>
    <row r="28" spans="1:12" ht="18" customHeight="1" thickBot="1">
      <c r="A28" s="270" t="s">
        <v>28</v>
      </c>
      <c r="B28" s="271"/>
      <c r="C28" s="21"/>
      <c r="D28" s="267" t="s">
        <v>26</v>
      </c>
      <c r="E28" s="267"/>
      <c r="F28" s="267"/>
      <c r="G28" s="267"/>
      <c r="H28" s="268"/>
    </row>
    <row r="29" spans="1:12" ht="5.25" customHeight="1" thickBot="1">
      <c r="A29" s="6"/>
      <c r="B29" s="6"/>
      <c r="C29" s="6"/>
      <c r="D29" s="6"/>
      <c r="E29" s="6"/>
      <c r="F29" s="6"/>
      <c r="G29" s="6"/>
      <c r="H29" s="6"/>
    </row>
    <row r="30" spans="1:12" ht="14.25" customHeight="1">
      <c r="A30" s="275" t="s">
        <v>13</v>
      </c>
      <c r="B30" s="276"/>
      <c r="C30" s="276"/>
      <c r="D30" s="276"/>
      <c r="E30" s="276"/>
      <c r="F30" s="541"/>
      <c r="G30" s="541"/>
      <c r="H30" s="277"/>
    </row>
    <row r="31" spans="1:12" ht="28.5" customHeight="1">
      <c r="A31" s="527" t="s">
        <v>16</v>
      </c>
      <c r="B31" s="528"/>
      <c r="C31" s="528"/>
      <c r="D31" s="529"/>
      <c r="E31" s="279" t="s">
        <v>15</v>
      </c>
      <c r="F31" s="532"/>
      <c r="G31" s="532"/>
      <c r="H31" s="533"/>
    </row>
    <row r="32" spans="1:12" ht="29.25" customHeight="1">
      <c r="A32" s="537"/>
      <c r="B32" s="365"/>
      <c r="C32" s="365"/>
      <c r="D32" s="366"/>
      <c r="E32" s="279"/>
      <c r="F32" s="532"/>
      <c r="G32" s="532"/>
      <c r="H32" s="533"/>
    </row>
    <row r="33" spans="1:8" ht="33" customHeight="1" thickBot="1">
      <c r="A33" s="538"/>
      <c r="B33" s="539"/>
      <c r="C33" s="539"/>
      <c r="D33" s="540"/>
      <c r="E33" s="534"/>
      <c r="F33" s="535"/>
      <c r="G33" s="535"/>
      <c r="H33" s="536"/>
    </row>
    <row r="34" spans="1:8" ht="132.75" customHeight="1">
      <c r="A34" s="262" t="s">
        <v>24</v>
      </c>
      <c r="B34" s="262"/>
      <c r="C34" s="262"/>
      <c r="D34" s="262"/>
      <c r="E34" s="262"/>
      <c r="F34" s="262"/>
      <c r="G34" s="262"/>
      <c r="H34" s="262"/>
    </row>
    <row r="35" spans="1:8" ht="20.25" customHeight="1">
      <c r="A35" s="262" t="s">
        <v>25</v>
      </c>
      <c r="B35" s="262"/>
      <c r="C35" s="262"/>
      <c r="D35" s="262"/>
      <c r="E35" s="262"/>
      <c r="F35" s="262"/>
      <c r="G35" s="262"/>
      <c r="H35" s="262"/>
    </row>
  </sheetData>
  <sheetProtection algorithmName="SHA-512" hashValue="tVKKw+Aeem1o0IEPrlcFArebSEsvL7gFdvi/sr6gz7jDlR4kqXwEVk1Q+3ZWmvAH5s8R5UjrBZJPBgxUGc3wSQ==" saltValue="rB38CBqNY1TQOX7ZNCqUug==" spinCount="100000" sheet="1" objects="1" scenarios="1"/>
  <mergeCells count="35">
    <mergeCell ref="A21:C21"/>
    <mergeCell ref="A20:C20"/>
    <mergeCell ref="A17:C17"/>
    <mergeCell ref="E5:H5"/>
    <mergeCell ref="A6:H6"/>
    <mergeCell ref="A7:H7"/>
    <mergeCell ref="A13:H13"/>
    <mergeCell ref="A2:H2"/>
    <mergeCell ref="A15:C15"/>
    <mergeCell ref="A16:C16"/>
    <mergeCell ref="A18:C18"/>
    <mergeCell ref="A19:C19"/>
    <mergeCell ref="A14:C14"/>
    <mergeCell ref="A8:C8"/>
    <mergeCell ref="A9:C9"/>
    <mergeCell ref="A10:C10"/>
    <mergeCell ref="A11:C11"/>
    <mergeCell ref="A12:H12"/>
    <mergeCell ref="A22:C22"/>
    <mergeCell ref="A23:C23"/>
    <mergeCell ref="A24:C24"/>
    <mergeCell ref="B25:D25"/>
    <mergeCell ref="E25:H25"/>
    <mergeCell ref="A26:H26"/>
    <mergeCell ref="A27:B27"/>
    <mergeCell ref="D27:H27"/>
    <mergeCell ref="A28:B28"/>
    <mergeCell ref="D28:H28"/>
    <mergeCell ref="A34:H34"/>
    <mergeCell ref="A35:H35"/>
    <mergeCell ref="A30:H30"/>
    <mergeCell ref="A31:D31"/>
    <mergeCell ref="E31:H31"/>
    <mergeCell ref="A32:D33"/>
    <mergeCell ref="E32:H33"/>
  </mergeCells>
  <pageMargins left="0.14000000000000001" right="0.13" top="0.47244094488188981" bottom="0.74803149606299213" header="0.31496062992125984" footer="0.31496062992125984"/>
  <pageSetup paperSize="9"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0"/>
    <pageSetUpPr fitToPage="1"/>
  </sheetPr>
  <dimension ref="A1:M35"/>
  <sheetViews>
    <sheetView topLeftCell="A21" zoomScaleNormal="100" workbookViewId="0">
      <selection activeCell="H11" sqref="H11"/>
    </sheetView>
  </sheetViews>
  <sheetFormatPr defaultColWidth="9.109375" defaultRowHeight="20.25" customHeight="1"/>
  <cols>
    <col min="1" max="1" width="21.6640625" style="1" customWidth="1"/>
    <col min="2" max="2" width="16.109375" style="1" customWidth="1"/>
    <col min="3" max="3" width="30.109375" style="1" customWidth="1"/>
    <col min="4" max="4" width="14.33203125" style="1" customWidth="1"/>
    <col min="5" max="5" width="12.88671875" style="1" customWidth="1"/>
    <col min="6" max="6" width="17.44140625" style="1" customWidth="1"/>
    <col min="7" max="7" width="15.109375" style="1" customWidth="1"/>
    <col min="8" max="8" width="27" style="1" customWidth="1"/>
    <col min="9" max="9" width="8.109375" style="1" customWidth="1"/>
    <col min="10" max="16384" width="9.109375" style="1"/>
  </cols>
  <sheetData>
    <row r="1" spans="1:13" ht="10.5" customHeight="1">
      <c r="H1" s="1" t="s">
        <v>17</v>
      </c>
    </row>
    <row r="2" spans="1:13" ht="21.75" customHeight="1">
      <c r="A2" s="523" t="s">
        <v>128</v>
      </c>
      <c r="B2" s="523"/>
      <c r="C2" s="523"/>
      <c r="D2" s="523"/>
      <c r="E2" s="523"/>
      <c r="F2" s="523"/>
      <c r="G2" s="523"/>
      <c r="H2" s="523"/>
    </row>
    <row r="3" spans="1:13" ht="9" customHeight="1">
      <c r="A3" s="10"/>
      <c r="B3" s="8"/>
      <c r="C3" s="9"/>
      <c r="D3" s="9"/>
      <c r="F3" s="7"/>
      <c r="H3" s="7"/>
    </row>
    <row r="4" spans="1:13" ht="18.75" customHeight="1">
      <c r="A4" s="6"/>
      <c r="B4" s="6"/>
      <c r="C4" s="6"/>
      <c r="D4" s="6"/>
      <c r="E4" s="6"/>
      <c r="F4" s="6"/>
      <c r="G4" s="6"/>
      <c r="H4" s="6"/>
    </row>
    <row r="5" spans="1:13" ht="18.75" customHeight="1" thickBot="1">
      <c r="A5" s="10" t="s">
        <v>10</v>
      </c>
      <c r="B5" s="10"/>
      <c r="C5" s="10"/>
      <c r="D5" s="22" t="s">
        <v>29</v>
      </c>
      <c r="E5" s="316"/>
      <c r="F5" s="316"/>
      <c r="G5" s="316"/>
      <c r="H5" s="316"/>
    </row>
    <row r="6" spans="1:13" s="2" customFormat="1" ht="45" customHeight="1" thickBot="1">
      <c r="A6" s="524" t="s">
        <v>38</v>
      </c>
      <c r="B6" s="525"/>
      <c r="C6" s="525"/>
      <c r="D6" s="525"/>
      <c r="E6" s="525"/>
      <c r="F6" s="525"/>
      <c r="G6" s="525"/>
      <c r="H6" s="526"/>
    </row>
    <row r="7" spans="1:13" s="3" customFormat="1" ht="45" customHeight="1" thickBot="1">
      <c r="A7" s="518" t="s">
        <v>44</v>
      </c>
      <c r="B7" s="519"/>
      <c r="C7" s="519"/>
      <c r="D7" s="519"/>
      <c r="E7" s="519"/>
      <c r="F7" s="519"/>
      <c r="G7" s="519"/>
      <c r="H7" s="520"/>
    </row>
    <row r="8" spans="1:13" s="3" customFormat="1" ht="45" customHeight="1" thickBot="1">
      <c r="A8" s="309" t="s">
        <v>0</v>
      </c>
      <c r="B8" s="310"/>
      <c r="C8" s="311"/>
      <c r="D8" s="12" t="s">
        <v>1</v>
      </c>
      <c r="E8" s="12" t="s">
        <v>2</v>
      </c>
      <c r="F8" s="13" t="s">
        <v>3</v>
      </c>
      <c r="G8" s="28" t="s">
        <v>41</v>
      </c>
      <c r="H8" s="29" t="s">
        <v>42</v>
      </c>
    </row>
    <row r="9" spans="1:13" s="4" customFormat="1" ht="45" customHeight="1">
      <c r="A9" s="314" t="s">
        <v>39</v>
      </c>
      <c r="B9" s="315"/>
      <c r="C9" s="315"/>
      <c r="D9" s="15">
        <v>45</v>
      </c>
      <c r="E9" s="52"/>
      <c r="F9" s="83">
        <f>D9*E9</f>
        <v>0</v>
      </c>
      <c r="G9" s="107">
        <f>E9</f>
        <v>0</v>
      </c>
      <c r="H9" s="59"/>
    </row>
    <row r="10" spans="1:13" s="4" customFormat="1" ht="45" customHeight="1">
      <c r="A10" s="326" t="s">
        <v>40</v>
      </c>
      <c r="B10" s="327"/>
      <c r="C10" s="327"/>
      <c r="D10" s="15">
        <v>90</v>
      </c>
      <c r="E10" s="52"/>
      <c r="F10" s="83">
        <f>D10*E10</f>
        <v>0</v>
      </c>
      <c r="G10" s="107">
        <f>E10</f>
        <v>0</v>
      </c>
      <c r="H10" s="59"/>
    </row>
    <row r="11" spans="1:13" ht="45" customHeight="1" thickBot="1">
      <c r="A11" s="328" t="s">
        <v>205</v>
      </c>
      <c r="B11" s="304"/>
      <c r="C11" s="304"/>
      <c r="D11" s="16">
        <v>170</v>
      </c>
      <c r="E11" s="53"/>
      <c r="F11" s="84">
        <f>D11*E11</f>
        <v>0</v>
      </c>
      <c r="G11" s="81">
        <f>E11</f>
        <v>0</v>
      </c>
      <c r="H11" s="60"/>
      <c r="L11" s="17"/>
      <c r="M11" s="18"/>
    </row>
    <row r="12" spans="1:13" ht="45" customHeight="1" thickBot="1">
      <c r="A12" s="323" t="s">
        <v>43</v>
      </c>
      <c r="B12" s="324"/>
      <c r="C12" s="324"/>
      <c r="D12" s="324"/>
      <c r="E12" s="324"/>
      <c r="F12" s="324"/>
      <c r="G12" s="324"/>
      <c r="H12" s="325"/>
      <c r="L12" s="17"/>
      <c r="M12" s="18"/>
    </row>
    <row r="13" spans="1:13" ht="45" customHeight="1" thickBot="1">
      <c r="A13" s="518" t="s">
        <v>44</v>
      </c>
      <c r="B13" s="519"/>
      <c r="C13" s="519"/>
      <c r="D13" s="519"/>
      <c r="E13" s="519"/>
      <c r="F13" s="519"/>
      <c r="G13" s="519"/>
      <c r="H13" s="520"/>
      <c r="J13" s="5"/>
    </row>
    <row r="14" spans="1:13" ht="45" customHeight="1" thickBot="1">
      <c r="A14" s="407" t="s">
        <v>0</v>
      </c>
      <c r="B14" s="521"/>
      <c r="C14" s="522"/>
      <c r="D14" s="12" t="s">
        <v>1</v>
      </c>
      <c r="E14" s="12" t="s">
        <v>2</v>
      </c>
      <c r="F14" s="13" t="s">
        <v>3</v>
      </c>
      <c r="G14" s="28" t="s">
        <v>41</v>
      </c>
      <c r="H14" s="29" t="s">
        <v>42</v>
      </c>
      <c r="J14" s="5"/>
    </row>
    <row r="15" spans="1:13" ht="45" customHeight="1">
      <c r="A15" s="315" t="s">
        <v>39</v>
      </c>
      <c r="B15" s="315"/>
      <c r="C15" s="315"/>
      <c r="D15" s="89">
        <v>80</v>
      </c>
      <c r="E15" s="95"/>
      <c r="F15" s="90">
        <f>D15*E15</f>
        <v>0</v>
      </c>
      <c r="G15" s="108">
        <f>E15</f>
        <v>0</v>
      </c>
      <c r="H15" s="97"/>
      <c r="J15" s="5"/>
    </row>
    <row r="16" spans="1:13" ht="45" customHeight="1">
      <c r="A16" s="327" t="s">
        <v>40</v>
      </c>
      <c r="B16" s="327"/>
      <c r="C16" s="327"/>
      <c r="D16" s="88">
        <v>160</v>
      </c>
      <c r="E16" s="96"/>
      <c r="F16" s="83">
        <f>D16*E16</f>
        <v>0</v>
      </c>
      <c r="G16" s="107">
        <f>E16</f>
        <v>0</v>
      </c>
      <c r="H16" s="98"/>
      <c r="J16" s="5"/>
    </row>
    <row r="17" spans="1:12" ht="45" customHeight="1">
      <c r="A17" s="346" t="s">
        <v>205</v>
      </c>
      <c r="B17" s="346"/>
      <c r="C17" s="346"/>
      <c r="D17" s="15">
        <v>300</v>
      </c>
      <c r="E17" s="52"/>
      <c r="F17" s="83">
        <f>D17*E17</f>
        <v>0</v>
      </c>
      <c r="G17" s="107">
        <f>E17</f>
        <v>0</v>
      </c>
      <c r="H17" s="59"/>
      <c r="J17" s="5"/>
    </row>
    <row r="18" spans="1:12" ht="45" customHeight="1">
      <c r="A18" s="327" t="s">
        <v>206</v>
      </c>
      <c r="B18" s="327"/>
      <c r="C18" s="327"/>
      <c r="D18" s="15">
        <v>550</v>
      </c>
      <c r="E18" s="52"/>
      <c r="F18" s="83">
        <f>D18*E18</f>
        <v>0</v>
      </c>
      <c r="G18" s="107">
        <f>E18</f>
        <v>0</v>
      </c>
      <c r="H18" s="59"/>
      <c r="J18" s="5"/>
    </row>
    <row r="19" spans="1:12" ht="45" customHeight="1" thickBot="1">
      <c r="A19" s="327" t="s">
        <v>207</v>
      </c>
      <c r="B19" s="327"/>
      <c r="C19" s="327"/>
      <c r="D19" s="16">
        <v>650</v>
      </c>
      <c r="E19" s="53"/>
      <c r="F19" s="84">
        <f>D19*E19</f>
        <v>0</v>
      </c>
      <c r="G19" s="81">
        <f>E19</f>
        <v>0</v>
      </c>
      <c r="H19" s="60"/>
      <c r="J19" s="5"/>
    </row>
    <row r="20" spans="1:12" ht="45" customHeight="1" thickBot="1">
      <c r="A20" s="327" t="s">
        <v>208</v>
      </c>
      <c r="B20" s="327"/>
      <c r="C20" s="327"/>
      <c r="D20" s="246">
        <v>2350</v>
      </c>
      <c r="E20" s="164"/>
      <c r="F20" s="84">
        <f t="shared" ref="F20:F21" si="0">D20*E20</f>
        <v>0</v>
      </c>
      <c r="G20" s="81">
        <f t="shared" ref="G20:G21" si="1">E20</f>
        <v>0</v>
      </c>
      <c r="H20" s="247"/>
      <c r="J20" s="5"/>
    </row>
    <row r="21" spans="1:12" ht="45" customHeight="1" thickBot="1">
      <c r="A21" s="327" t="s">
        <v>211</v>
      </c>
      <c r="B21" s="327"/>
      <c r="C21" s="327"/>
      <c r="D21" s="246">
        <v>2500</v>
      </c>
      <c r="E21" s="164"/>
      <c r="F21" s="84">
        <f t="shared" si="0"/>
        <v>0</v>
      </c>
      <c r="G21" s="81">
        <f t="shared" si="1"/>
        <v>0</v>
      </c>
      <c r="H21" s="247"/>
      <c r="J21" s="5"/>
    </row>
    <row r="22" spans="1:12" ht="45" customHeight="1" thickBot="1">
      <c r="A22" s="530" t="s">
        <v>45</v>
      </c>
      <c r="B22" s="531"/>
      <c r="C22" s="531"/>
      <c r="D22" s="30" t="s">
        <v>11</v>
      </c>
      <c r="E22" s="30">
        <f>E9+E10+E11+E15+E16+E17+E18+E19+E20+E21</f>
        <v>0</v>
      </c>
      <c r="F22" s="30" t="s">
        <v>11</v>
      </c>
      <c r="G22" s="30" t="s">
        <v>11</v>
      </c>
      <c r="H22" s="30" t="s">
        <v>11</v>
      </c>
      <c r="J22" s="5"/>
    </row>
    <row r="23" spans="1:12" ht="45" customHeight="1" thickBot="1">
      <c r="A23" s="530" t="s">
        <v>94</v>
      </c>
      <c r="B23" s="531"/>
      <c r="C23" s="531"/>
      <c r="D23" s="30" t="s">
        <v>11</v>
      </c>
      <c r="E23" s="30">
        <f>E9+E10+E11+E15+E16+E17+E19+E21</f>
        <v>0</v>
      </c>
      <c r="F23" s="30" t="s">
        <v>11</v>
      </c>
      <c r="G23" s="30" t="s">
        <v>11</v>
      </c>
      <c r="H23" s="30" t="s">
        <v>11</v>
      </c>
    </row>
    <row r="24" spans="1:12" ht="45" customHeight="1" thickBot="1">
      <c r="A24" s="530" t="s">
        <v>209</v>
      </c>
      <c r="B24" s="531"/>
      <c r="C24" s="531"/>
      <c r="D24" s="30" t="s">
        <v>11</v>
      </c>
      <c r="E24" s="30">
        <f>E20+E21</f>
        <v>0</v>
      </c>
      <c r="F24" s="30" t="s">
        <v>11</v>
      </c>
      <c r="G24" s="30" t="s">
        <v>11</v>
      </c>
      <c r="H24" s="30" t="s">
        <v>11</v>
      </c>
    </row>
    <row r="25" spans="1:12" ht="45" customHeight="1" thickBot="1">
      <c r="A25" s="11" t="s">
        <v>7</v>
      </c>
      <c r="B25" s="280" t="str">
        <f>TRIM(IF(INT(E25)=0,"zero",IF(MID(TEXT(INT(E25),"000000000000"),1,3)+0&gt;1,IF(LEFT(TEXT(MID(TEXT(INT(E25),"000000000000"),1,3)+0,"000"),1)+0&gt;0,INDEX({"sto";"dwieście";"trzysta";"czterysta";"pięćset";"sześćset";"siedemset";"osiemset";"dziewięćset"},LEFT(TEXT(MID(TEXT(INT(E25),"000000000000"),1,3)+0,"000"),1)+0)&amp;" ","")&amp;IF(RIGHT(TEXT(MID(TEXT(INT(E25)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25),"000000000000"),1,3)+0,"00"),2)+1),INDEX({"dwadzieścia";"trzydzieści";"czterdzieści";"pięćdziesiąt";"sześćdziesiąt";"siedemdziesiąt";"osiemdziesiąt";"dziewięćdziesiąt"},LEFT(RIGHT(TEXT(MID(TEXT(INT(E25),"000000000000"),1,3)+0,"00"),2),1)+0-1)&amp;" "&amp;INDEX({"";"jeden";"dwa";"trzy";"cztery";"pięć";"sześć";"siedem";"osiem";"dziewięć"},RIGHT(TEXT(MID(TEXT(INT(E25),"000000000000"),1,3)+0,"0"),1)+0+1)),"")&amp;" "&amp;IF(MID(TEXT(INT(E25),"000000000000"),1,3)+0&gt;0,INDEX({"miliardów";"miliard";"miliardy"},(MID(TEXT(INT(E25),"000000000000"),1,3)+0=1)+(AND(RIGHT(TEXT(MID(TEXT(INT(E25),"000000000000"),1,3)+0,"0"),1)+0&gt;=2,RIGHT(TEXT(MID(TEXT(INT(E25),"000000000000"),1,3)+0,"0"),1)+0&lt;=4,LEFT(RIGHT(TEXT(MID(TEXT(INT(E25),"000000000000"),1,3)+0,"00"),2),1)+0&lt;&gt;1))*2+1),"")&amp;" "&amp;IF(MID(TEXT(INT(E25),"000000000000"),4,3)+0&gt;1,IF(LEFT(TEXT(MID(TEXT(INT(E25),"000000000000"),4,3)+0,"000"),1)+0&gt;0,INDEX({"sto";"dwieście";"trzysta";"czterysta";"pięćset";"sześćset";"siedemset";"osiemset";"dziewięćset"},LEFT(TEXT(MID(TEXT(INT(E25),"000000000000"),4,3)+0,"000"),1)+0)&amp;" ","")&amp;IF(RIGHT(TEXT(MID(TEXT(INT(E25)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25),"000000000000"),4,3)+0,"00"),2)+1),INDEX({"dwadzieścia";"trzydzieści";"czterdzieści";"pięćdziesiąt";"sześćdziesiąt";"siedemdziesiąt";"osiemdziesiąt";"dziewięćdziesiąt"},LEFT(RIGHT(TEXT(MID(TEXT(INT(E25),"000000000000"),4,3)+0,"00"),2),1)+0-1)&amp;" "&amp;INDEX({"";"jeden";"dwa";"trzy";"cztery";"pięć";"sześć";"siedem";"osiem";"dziewięć"},RIGHT(TEXT(MID(TEXT(INT(E25),"000000000000"),4,3)+0,"0"),1)+0+1)),"")&amp;" "&amp;IF(MID(TEXT(INT(E25),"000000000000"),4,3)+0&gt;0,INDEX({"milionów";"milion";"miliony"},(MID(TEXT(INT(E25),"000000000000"),4,3)+0=1)+(AND(RIGHT(TEXT(MID(TEXT(INT(E25),"000000000000"),4,3)+0,"0"),1)+0&gt;=2,RIGHT(TEXT(MID(TEXT(INT(E25),"000000000000"),4,3)+0,"0"),1)+0&lt;=4,LEFT(RIGHT(TEXT(MID(TEXT(INT(E25),"000000000000"),4,3)+0,"00"),2),1)+0&lt;&gt;1))*2+1),"")&amp;" "&amp;IF(MID(TEXT(INT(E25),"000000000000"),7,3)+0&gt;1,IF(LEFT(TEXT(MID(TEXT(INT(E25),"000000000000"),7,3)+0,"000"),1)+0&gt;0,INDEX({"sto";"dwieście";"trzysta";"czterysta";"pięćset";"sześćset";"siedemset";"osiemset";"dziewięćset"},LEFT(TEXT(MID(TEXT(INT(E25),"000000000000"),7,3)+0,"000"),1)+0)&amp;" ","")&amp;IF(RIGHT(TEXT(MID(TEXT(INT(E25)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25),"000000000000"),7,3)+0,"00"),2)+1),INDEX({"dwadzieścia";"trzydzieści";"czterdzieści";"pięćdziesiąt";"sześćdziesiąt";"siedemdziesiąt";"osiemdziesiąt";"dziewięćdziesiąt"},LEFT(RIGHT(TEXT(MID(TEXT(INT(E25),"000000000000"),7,3)+0,"00"),2),1)+0-1)&amp;" "&amp;INDEX({"";"jeden";"dwa";"trzy";"cztery";"pięć";"sześć";"siedem";"osiem";"dziewięć"},RIGHT(TEXT(MID(TEXT(INT(E25),"000000000000"),7,3)+0,"0"),1)+0+1)),"")&amp;" "&amp;IF(MID(TEXT(INT(E25),"000000000000"),7,3)+0&gt;0,INDEX({"tysięcy";"tysiąc";"tysiące"},(MID(TEXT(INT(E25),"000000000000"),7,3)+0=1)+(AND(RIGHT(TEXT(MID(TEXT(INT(E25),"000000000000"),7,3)+0,"0"),1)+0&gt;=2,RIGHT(TEXT(MID(TEXT(INT(E25),"000000000000"),7,3)+0,"0"),1)+0&lt;=4,LEFT(RIGHT(TEXT(MID(TEXT(INT(E25),"000000000000"),7,3)+0,"00"),2),1)+0&lt;&gt;1))*2+1),"")&amp;" "&amp;IF(LEFT(TEXT(MID(TEXT(INT(E25),"000000000000"),10,3)+0,"000"),1)+0&gt;0,INDEX({"sto";"dwieście";"trzysta";"czterysta";"pięćset";"sześćset";"siedemset";"osiemset";"dziewięćset"},LEFT(TEXT(MID(TEXT(INT(E25),"000000000000"),10,3)+0,"000"),1)+0)&amp;" ","")&amp;IF(RIGHT(TEXT(MID(TEXT(INT(E25)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25),"000000000000"),10,3)+0,"00"),2)+1),INDEX({"dwadzieścia";"trzydzieści";"czterdzieści";"pięćdziesiąt";"sześćdziesiąt";"siedemdziesiąt";"osiemdziesiąt";"dziewięćdziesiąt"},LEFT(RIGHT(TEXT(MID(TEXT(INT(E25),"000000000000"),10,3)+0,"00"),2),1)+0-1)&amp;" "&amp;INDEX({"";"jeden";"dwa";"trzy";"cztery";"pięć";"sześć";"siedem";"osiem";"dziewięć"},RIGHT(TEXT(MID(TEXT(INT(E25),"000000000000"),10,3)+0,"0"),1)+0+1)))&amp;" "&amp;INDEX({"złotych";"złoty";"złote"},(INT(E25)=1)+(AND(RIGHT(TEXT(INT(E25),"0"),1)+0&gt;=2,RIGHT(TEXT(INT(E25),"0"),1)+0&lt;=4,LEFT(RIGHT(TEXT(INT(E25),"00"),2),1)+0&lt;&gt;1))*2+1)&amp;" "&amp;IF(RIGHT(TEXT(INT(E25*100)/100,"0,00"),2)+0=0,"zero",IF(RIGHT(TEXT(RIGHT(TEXT(INT(E25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25*100)/100,"0,00"),2)+0,"00"),2)+1),INDEX({"dwadzieścia";"trzydzieści";"czterdzieści";"pięćdziesiąt";"sześćdziesiąt";"siedemdziesiąt";"osiemdziesiąt";"dziewięćdziesiąt"},LEFT(RIGHT(TEXT(RIGHT(TEXT(INT(E25*100)/100,"0,00"),2)+0,"00"),2),1)+0-1)&amp;" "&amp;INDEX({"";"jeden";"dwa";"trzy";"cztery";"pięć";"sześć";"siedem";"osiem";"dziewięć"},RIGHT(TEXT(RIGHT(TEXT(INT(E25*100)/100,"0,00"),2)+0,"0"),1)+0+1)))&amp;" "&amp;INDEX({"groszy";"grosz";"grosze"},(RIGHT(TEXT(INT(E25*100)/100,"0,00"),2)+0=1)+(AND(RIGHT(TEXT(RIGHT(TEXT(INT(E25*100)/100,"0,00"),2)+0,"0"),1)+0&gt;=2,RIGHT(TEXT(RIGHT(TEXT(INT(E25*100)/100,"0,00"),2)+0,"0"),1)+0&lt;=4,LEFT(RIGHT(TEXT(RIGHT(TEXT(INT(E25*100)/100,"0,00"),2)+0,"00"),2),1)+0&lt;&gt;1))*2+1))</f>
        <v>zero złotych zero groszy</v>
      </c>
      <c r="C25" s="281"/>
      <c r="D25" s="282"/>
      <c r="E25" s="263">
        <f>SUM(F15:F21)+SUM(F9:F11)</f>
        <v>0</v>
      </c>
      <c r="F25" s="542"/>
      <c r="G25" s="542"/>
      <c r="H25" s="543"/>
      <c r="L25" s="26"/>
    </row>
    <row r="26" spans="1:12" ht="54" customHeight="1">
      <c r="A26" s="272"/>
      <c r="B26" s="273"/>
      <c r="C26" s="273"/>
      <c r="D26" s="273"/>
      <c r="E26" s="273"/>
      <c r="F26" s="273"/>
      <c r="G26" s="273"/>
      <c r="H26" s="274"/>
    </row>
    <row r="27" spans="1:12" ht="22.5" customHeight="1">
      <c r="A27" s="269" t="s">
        <v>27</v>
      </c>
      <c r="B27" s="265"/>
      <c r="C27" s="20"/>
      <c r="D27" s="265" t="s">
        <v>27</v>
      </c>
      <c r="E27" s="265"/>
      <c r="F27" s="265"/>
      <c r="G27" s="265"/>
      <c r="H27" s="266"/>
    </row>
    <row r="28" spans="1:12" ht="18" customHeight="1" thickBot="1">
      <c r="A28" s="270" t="s">
        <v>28</v>
      </c>
      <c r="B28" s="271"/>
      <c r="C28" s="21"/>
      <c r="D28" s="267" t="s">
        <v>26</v>
      </c>
      <c r="E28" s="267"/>
      <c r="F28" s="267"/>
      <c r="G28" s="267"/>
      <c r="H28" s="268"/>
    </row>
    <row r="29" spans="1:12" ht="5.25" customHeight="1" thickBot="1">
      <c r="A29" s="6"/>
      <c r="B29" s="6"/>
      <c r="C29" s="6"/>
      <c r="D29" s="6"/>
      <c r="E29" s="6"/>
      <c r="F29" s="6"/>
      <c r="G29" s="6"/>
      <c r="H29" s="6"/>
    </row>
    <row r="30" spans="1:12" ht="14.25" customHeight="1">
      <c r="A30" s="275" t="s">
        <v>13</v>
      </c>
      <c r="B30" s="276"/>
      <c r="C30" s="276"/>
      <c r="D30" s="276"/>
      <c r="E30" s="276"/>
      <c r="F30" s="541"/>
      <c r="G30" s="541"/>
      <c r="H30" s="277"/>
    </row>
    <row r="31" spans="1:12" ht="28.5" customHeight="1">
      <c r="A31" s="527" t="s">
        <v>16</v>
      </c>
      <c r="B31" s="528"/>
      <c r="C31" s="528"/>
      <c r="D31" s="529"/>
      <c r="E31" s="279" t="s">
        <v>15</v>
      </c>
      <c r="F31" s="532"/>
      <c r="G31" s="532"/>
      <c r="H31" s="533"/>
    </row>
    <row r="32" spans="1:12" ht="29.25" customHeight="1">
      <c r="A32" s="537"/>
      <c r="B32" s="365"/>
      <c r="C32" s="365"/>
      <c r="D32" s="366"/>
      <c r="E32" s="279"/>
      <c r="F32" s="532"/>
      <c r="G32" s="532"/>
      <c r="H32" s="533"/>
    </row>
    <row r="33" spans="1:8" ht="33" customHeight="1" thickBot="1">
      <c r="A33" s="538"/>
      <c r="B33" s="539"/>
      <c r="C33" s="539"/>
      <c r="D33" s="540"/>
      <c r="E33" s="534"/>
      <c r="F33" s="535"/>
      <c r="G33" s="535"/>
      <c r="H33" s="536"/>
    </row>
    <row r="34" spans="1:8" ht="132.75" customHeight="1">
      <c r="A34" s="262" t="s">
        <v>24</v>
      </c>
      <c r="B34" s="262"/>
      <c r="C34" s="262"/>
      <c r="D34" s="262"/>
      <c r="E34" s="262"/>
      <c r="F34" s="262"/>
      <c r="G34" s="262"/>
      <c r="H34" s="262"/>
    </row>
    <row r="35" spans="1:8" ht="20.25" customHeight="1">
      <c r="A35" s="262" t="s">
        <v>25</v>
      </c>
      <c r="B35" s="262"/>
      <c r="C35" s="262"/>
      <c r="D35" s="262"/>
      <c r="E35" s="262"/>
      <c r="F35" s="262"/>
      <c r="G35" s="262"/>
      <c r="H35" s="262"/>
    </row>
  </sheetData>
  <sheetProtection algorithmName="SHA-512" hashValue="xHjDWeS2v6qVNe2V3oEi/9cNoUvTNXjNIEog7pBJINi8o+TGkt72qIX7YVly9540ULikqv19S8uB1rWYhxxhHg==" saltValue="7DWD5FF5GrrxiS8LV6yEuQ==" spinCount="100000" sheet="1" objects="1" scenarios="1"/>
  <mergeCells count="35">
    <mergeCell ref="A2:H2"/>
    <mergeCell ref="A18:C18"/>
    <mergeCell ref="A19:C19"/>
    <mergeCell ref="A21:C21"/>
    <mergeCell ref="A17:C17"/>
    <mergeCell ref="E5:H5"/>
    <mergeCell ref="A6:H6"/>
    <mergeCell ref="A7:H7"/>
    <mergeCell ref="A8:C8"/>
    <mergeCell ref="A15:C15"/>
    <mergeCell ref="A16:C16"/>
    <mergeCell ref="A9:C9"/>
    <mergeCell ref="A10:C10"/>
    <mergeCell ref="A11:C11"/>
    <mergeCell ref="A20:C20"/>
    <mergeCell ref="A12:H12"/>
    <mergeCell ref="A13:H13"/>
    <mergeCell ref="A14:C14"/>
    <mergeCell ref="A22:C22"/>
    <mergeCell ref="A23:C23"/>
    <mergeCell ref="A24:C24"/>
    <mergeCell ref="B25:D25"/>
    <mergeCell ref="E25:H25"/>
    <mergeCell ref="A26:H26"/>
    <mergeCell ref="A27:B27"/>
    <mergeCell ref="D27:H27"/>
    <mergeCell ref="A28:B28"/>
    <mergeCell ref="D28:H28"/>
    <mergeCell ref="A34:H34"/>
    <mergeCell ref="A35:H35"/>
    <mergeCell ref="A30:H30"/>
    <mergeCell ref="A31:D31"/>
    <mergeCell ref="E31:H31"/>
    <mergeCell ref="A32:D33"/>
    <mergeCell ref="E32:H33"/>
  </mergeCells>
  <pageMargins left="0.14000000000000001" right="0.13" top="0.47244094488188981" bottom="0.74803149606299213" header="0.31496062992125984" footer="0.31496062992125984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Zapotrzebowanie</vt:lpstr>
      <vt:lpstr>Rozliczenie</vt:lpstr>
      <vt:lpstr>Zwrot znakow</vt:lpstr>
      <vt:lpstr>Kartoteka półroczna</vt:lpstr>
      <vt:lpstr>Lista przyjętych składek</vt:lpstr>
      <vt:lpstr>Odpis % koło</vt:lpstr>
      <vt:lpstr>Zapotrzebowanie okresowe</vt:lpstr>
      <vt:lpstr>Rozliczenie okresowe</vt:lpstr>
      <vt:lpstr>Zwrot okresowe</vt:lpstr>
      <vt:lpstr>Lista rozliczenia okresowa</vt:lpstr>
      <vt:lpstr>Legenda ulg</vt:lpstr>
    </vt:vector>
  </TitlesOfParts>
  <Company>KSIĘGOWOŚĆ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OKRĘG MAZOWIECKI PZW</dc:creator>
  <cp:lastModifiedBy>Grzewlod</cp:lastModifiedBy>
  <cp:lastPrinted>2023-11-13T15:39:03Z</cp:lastPrinted>
  <dcterms:created xsi:type="dcterms:W3CDTF">2011-03-15T13:13:12Z</dcterms:created>
  <dcterms:modified xsi:type="dcterms:W3CDTF">2023-12-13T13:15:07Z</dcterms:modified>
</cp:coreProperties>
</file>